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590" tabRatio="456"/>
  </bookViews>
  <sheets>
    <sheet name="Dataset" sheetId="1" r:id="rId1"/>
    <sheet name="concorso rettifiche" sheetId="2" state="hidden" r:id="rId2"/>
  </sheets>
  <definedNames>
    <definedName name="_xlnm._FilterDatabase" localSheetId="1" hidden="1">'concorso rettifiche'!$A$2:$L$27</definedName>
    <definedName name="Soglia_max">Dataset!#REF!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8" i="1" l="1"/>
  <c r="K15" i="1"/>
  <c r="K84" i="1" l="1"/>
  <c r="K81" i="1"/>
  <c r="K52" i="1" l="1"/>
  <c r="K96" i="1"/>
  <c r="K43" i="1"/>
  <c r="K95" i="1"/>
  <c r="K50" i="1"/>
  <c r="K34" i="1"/>
  <c r="K26" i="1"/>
  <c r="K9" i="1"/>
  <c r="K94" i="1"/>
  <c r="K85" i="1"/>
  <c r="K44" i="1"/>
  <c r="K87" i="1"/>
  <c r="K59" i="1"/>
  <c r="K10" i="1"/>
  <c r="K58" i="1"/>
  <c r="K42" i="1"/>
  <c r="K18" i="1"/>
  <c r="K104" i="1"/>
  <c r="K82" i="1"/>
  <c r="K73" i="1"/>
  <c r="K65" i="1"/>
  <c r="K57" i="1"/>
  <c r="K49" i="1"/>
  <c r="K41" i="1"/>
  <c r="K33" i="1"/>
  <c r="K25" i="1"/>
  <c r="K17" i="1"/>
  <c r="K8" i="1"/>
  <c r="K93" i="1"/>
  <c r="K68" i="1"/>
  <c r="K20" i="1"/>
  <c r="K75" i="1"/>
  <c r="K27" i="1"/>
  <c r="K103" i="1"/>
  <c r="K64" i="1"/>
  <c r="K48" i="1"/>
  <c r="K16" i="1"/>
  <c r="K7" i="1"/>
  <c r="K92" i="1"/>
  <c r="K76" i="1"/>
  <c r="K28" i="1"/>
  <c r="K67" i="1"/>
  <c r="K19" i="1"/>
  <c r="K83" i="1"/>
  <c r="K72" i="1"/>
  <c r="K40" i="1"/>
  <c r="K102" i="1"/>
  <c r="K79" i="1"/>
  <c r="K71" i="1"/>
  <c r="K63" i="1"/>
  <c r="K55" i="1"/>
  <c r="K47" i="1"/>
  <c r="K39" i="1"/>
  <c r="K31" i="1"/>
  <c r="K23" i="1"/>
  <c r="K14" i="1"/>
  <c r="K6" i="1"/>
  <c r="K91" i="1"/>
  <c r="K99" i="1"/>
  <c r="K36" i="1"/>
  <c r="K98" i="1"/>
  <c r="K35" i="1"/>
  <c r="K74" i="1"/>
  <c r="K56" i="1"/>
  <c r="K24" i="1"/>
  <c r="K101" i="1"/>
  <c r="K78" i="1"/>
  <c r="K70" i="1"/>
  <c r="K62" i="1"/>
  <c r="K54" i="1"/>
  <c r="K46" i="1"/>
  <c r="K38" i="1"/>
  <c r="K30" i="1"/>
  <c r="K22" i="1"/>
  <c r="K13" i="1"/>
  <c r="K5" i="1"/>
  <c r="K90" i="1"/>
  <c r="K60" i="1"/>
  <c r="K11" i="1"/>
  <c r="K51" i="1"/>
  <c r="K86" i="1"/>
  <c r="K66" i="1"/>
  <c r="K80" i="1"/>
  <c r="K32" i="1"/>
  <c r="K100" i="1"/>
  <c r="K77" i="1"/>
  <c r="K69" i="1"/>
  <c r="K61" i="1"/>
  <c r="K53" i="1"/>
  <c r="K45" i="1"/>
  <c r="K37" i="1"/>
  <c r="K29" i="1"/>
  <c r="K21" i="1"/>
  <c r="K12" i="1"/>
  <c r="K97" i="1"/>
  <c r="K89" i="1"/>
  <c r="L89" i="1" l="1"/>
  <c r="M89" i="1" s="1"/>
  <c r="L61" i="1"/>
  <c r="M61" i="1" s="1"/>
  <c r="L29" i="1"/>
  <c r="M29" i="1" s="1"/>
  <c r="L51" i="1"/>
  <c r="M51" i="1" s="1"/>
  <c r="L79" i="1"/>
  <c r="M79" i="1" s="1"/>
  <c r="L8" i="1"/>
  <c r="M8" i="1" s="1"/>
  <c r="L69" i="1"/>
  <c r="M69" i="1" s="1"/>
  <c r="L74" i="1"/>
  <c r="M74" i="1" s="1"/>
  <c r="L23" i="1"/>
  <c r="M23" i="1" s="1"/>
  <c r="L102" i="1"/>
  <c r="M102" i="1" s="1"/>
  <c r="L64" i="1"/>
  <c r="M64" i="1" s="1"/>
  <c r="L20" i="1"/>
  <c r="M20" i="1" s="1"/>
  <c r="L49" i="1"/>
  <c r="M49" i="1" s="1"/>
  <c r="L82" i="1"/>
  <c r="M82" i="1" s="1"/>
  <c r="L58" i="1"/>
  <c r="M58" i="1" s="1"/>
  <c r="L44" i="1"/>
  <c r="M44" i="1" s="1"/>
  <c r="L26" i="1"/>
  <c r="M26" i="1" s="1"/>
  <c r="L43" i="1"/>
  <c r="M43" i="1" s="1"/>
  <c r="L32" i="1"/>
  <c r="M32" i="1" s="1"/>
  <c r="L36" i="1"/>
  <c r="M36" i="1" s="1"/>
  <c r="L48" i="1"/>
  <c r="M48" i="1" s="1"/>
  <c r="L41" i="1"/>
  <c r="M41" i="1" s="1"/>
  <c r="L87" i="1"/>
  <c r="M87" i="1" s="1"/>
  <c r="L97" i="1"/>
  <c r="M97" i="1" s="1"/>
  <c r="L46" i="1"/>
  <c r="M46" i="1" s="1"/>
  <c r="L99" i="1"/>
  <c r="M99" i="1" s="1"/>
  <c r="L55" i="1"/>
  <c r="M55" i="1" s="1"/>
  <c r="L19" i="1"/>
  <c r="M19" i="1" s="1"/>
  <c r="L92" i="1"/>
  <c r="M92" i="1" s="1"/>
  <c r="L17" i="1"/>
  <c r="M17" i="1" s="1"/>
  <c r="L70" i="1"/>
  <c r="M70" i="1" s="1"/>
  <c r="L14" i="1"/>
  <c r="M14" i="1" s="1"/>
  <c r="L37" i="1"/>
  <c r="M37" i="1" s="1"/>
  <c r="L13" i="1"/>
  <c r="M13" i="1" s="1"/>
  <c r="L12" i="1"/>
  <c r="M12" i="1" s="1"/>
  <c r="L77" i="1"/>
  <c r="M77" i="1" s="1"/>
  <c r="L66" i="1"/>
  <c r="M66" i="1" s="1"/>
  <c r="L22" i="1"/>
  <c r="M22" i="1" s="1"/>
  <c r="L54" i="1"/>
  <c r="M54" i="1" s="1"/>
  <c r="L101" i="1"/>
  <c r="M101" i="1" s="1"/>
  <c r="L35" i="1"/>
  <c r="M35" i="1" s="1"/>
  <c r="L91" i="1"/>
  <c r="M91" i="1" s="1"/>
  <c r="L31" i="1"/>
  <c r="M31" i="1" s="1"/>
  <c r="L63" i="1"/>
  <c r="M63" i="1" s="1"/>
  <c r="L40" i="1"/>
  <c r="M40" i="1" s="1"/>
  <c r="L67" i="1"/>
  <c r="M67" i="1" s="1"/>
  <c r="L7" i="1"/>
  <c r="M7" i="1" s="1"/>
  <c r="L103" i="1"/>
  <c r="M103" i="1" s="1"/>
  <c r="L68" i="1"/>
  <c r="M68" i="1" s="1"/>
  <c r="L25" i="1"/>
  <c r="M25" i="1" s="1"/>
  <c r="L57" i="1"/>
  <c r="M57" i="1" s="1"/>
  <c r="L104" i="1"/>
  <c r="M104" i="1" s="1"/>
  <c r="L10" i="1"/>
  <c r="M10" i="1" s="1"/>
  <c r="L85" i="1"/>
  <c r="M85" i="1" s="1"/>
  <c r="L34" i="1"/>
  <c r="M34" i="1" s="1"/>
  <c r="L96" i="1"/>
  <c r="M96" i="1" s="1"/>
  <c r="L5" i="1"/>
  <c r="M5" i="1" s="1"/>
  <c r="L81" i="1"/>
  <c r="M81" i="1" s="1"/>
  <c r="L84" i="1"/>
  <c r="M84" i="1" s="1"/>
  <c r="L15" i="1"/>
  <c r="M15" i="1" s="1"/>
  <c r="L88" i="1"/>
  <c r="M88" i="1" s="1"/>
  <c r="L76" i="1"/>
  <c r="M76" i="1" s="1"/>
  <c r="L42" i="1"/>
  <c r="M42" i="1" s="1"/>
  <c r="L78" i="1"/>
  <c r="M78" i="1" s="1"/>
  <c r="L45" i="1"/>
  <c r="M45" i="1" s="1"/>
  <c r="L60" i="1"/>
  <c r="M60" i="1" s="1"/>
  <c r="L56" i="1"/>
  <c r="M56" i="1" s="1"/>
  <c r="L47" i="1"/>
  <c r="M47" i="1" s="1"/>
  <c r="L75" i="1"/>
  <c r="M75" i="1" s="1"/>
  <c r="L9" i="1"/>
  <c r="M9" i="1" s="1"/>
  <c r="L80" i="1"/>
  <c r="M80" i="1" s="1"/>
  <c r="L21" i="1"/>
  <c r="M21" i="1" s="1"/>
  <c r="L53" i="1"/>
  <c r="M53" i="1" s="1"/>
  <c r="L100" i="1"/>
  <c r="M100" i="1" s="1"/>
  <c r="L86" i="1"/>
  <c r="M86" i="1" s="1"/>
  <c r="L90" i="1"/>
  <c r="M90" i="1" s="1"/>
  <c r="L30" i="1"/>
  <c r="M30" i="1" s="1"/>
  <c r="L62" i="1"/>
  <c r="M62" i="1" s="1"/>
  <c r="L24" i="1"/>
  <c r="M24" i="1" s="1"/>
  <c r="L98" i="1"/>
  <c r="M98" i="1" s="1"/>
  <c r="L6" i="1"/>
  <c r="M6" i="1" s="1"/>
  <c r="L39" i="1"/>
  <c r="M39" i="1" s="1"/>
  <c r="L71" i="1"/>
  <c r="M71" i="1" s="1"/>
  <c r="L72" i="1"/>
  <c r="M72" i="1" s="1"/>
  <c r="L28" i="1"/>
  <c r="M28" i="1" s="1"/>
  <c r="L16" i="1"/>
  <c r="M16" i="1" s="1"/>
  <c r="L27" i="1"/>
  <c r="M27" i="1" s="1"/>
  <c r="L93" i="1"/>
  <c r="M93" i="1" s="1"/>
  <c r="L33" i="1"/>
  <c r="M33" i="1" s="1"/>
  <c r="L65" i="1"/>
  <c r="M65" i="1" s="1"/>
  <c r="L18" i="1"/>
  <c r="M18" i="1" s="1"/>
  <c r="L59" i="1"/>
  <c r="M59" i="1" s="1"/>
  <c r="L94" i="1"/>
  <c r="M94" i="1" s="1"/>
  <c r="L50" i="1"/>
  <c r="M50" i="1" s="1"/>
  <c r="L52" i="1"/>
  <c r="M52" i="1" s="1"/>
  <c r="L38" i="1"/>
  <c r="M38" i="1" s="1"/>
  <c r="L83" i="1"/>
  <c r="M83" i="1" s="1"/>
  <c r="L73" i="1"/>
  <c r="M73" i="1" s="1"/>
  <c r="L95" i="1"/>
  <c r="M95" i="1" s="1"/>
  <c r="L11" i="1"/>
  <c r="M11" i="1" s="1"/>
  <c r="P67" i="1" l="1"/>
  <c r="N67" i="1"/>
  <c r="P72" i="1"/>
  <c r="N72" i="1"/>
  <c r="P30" i="1" l="1"/>
  <c r="N30" i="1"/>
  <c r="P89" i="1"/>
  <c r="N89" i="1"/>
  <c r="P65" i="1"/>
  <c r="N65" i="1"/>
  <c r="P36" i="1"/>
  <c r="N36" i="1"/>
  <c r="P34" i="1"/>
  <c r="N34" i="1"/>
  <c r="N5" i="1"/>
  <c r="P5" i="1"/>
  <c r="P70" i="1"/>
  <c r="N70" i="1"/>
  <c r="P13" i="1" l="1"/>
  <c r="N13" i="1"/>
  <c r="P97" i="1"/>
  <c r="N97" i="1"/>
  <c r="P51" i="1"/>
  <c r="N51" i="1"/>
  <c r="P50" i="1"/>
  <c r="N50" i="1"/>
  <c r="P71" i="1" l="1"/>
  <c r="N71" i="1"/>
  <c r="P64" i="1"/>
  <c r="N64" i="1"/>
  <c r="P23" i="1"/>
  <c r="N23" i="1"/>
  <c r="P42" i="1"/>
  <c r="N42" i="1"/>
  <c r="P11" i="1"/>
  <c r="N11" i="1"/>
  <c r="P81" i="1"/>
  <c r="N81" i="1"/>
  <c r="P79" i="1"/>
  <c r="N79" i="1"/>
  <c r="P39" i="1"/>
  <c r="N39" i="1"/>
  <c r="P99" i="1"/>
  <c r="N99" i="1"/>
  <c r="P44" i="1"/>
  <c r="N44" i="1"/>
  <c r="P68" i="1"/>
  <c r="N68" i="1"/>
  <c r="P74" i="1"/>
  <c r="N74" i="1"/>
  <c r="P95" i="1"/>
  <c r="N95" i="1"/>
  <c r="P40" i="1"/>
  <c r="N40" i="1"/>
  <c r="P28" i="1"/>
  <c r="N28" i="1"/>
  <c r="P7" i="1"/>
  <c r="N7" i="1"/>
  <c r="P54" i="1"/>
  <c r="N54" i="1"/>
  <c r="P61" i="1"/>
  <c r="N61" i="1"/>
  <c r="P92" i="1"/>
  <c r="N92" i="1"/>
  <c r="P46" i="1"/>
  <c r="N46" i="1"/>
  <c r="P94" i="1"/>
  <c r="N94" i="1"/>
  <c r="P80" i="1"/>
  <c r="N80" i="1"/>
  <c r="P90" i="1"/>
  <c r="N90" i="1"/>
  <c r="P86" i="1"/>
  <c r="N86" i="1"/>
  <c r="P33" i="1"/>
  <c r="N33" i="1"/>
  <c r="P76" i="1"/>
  <c r="N76" i="1"/>
  <c r="P15" i="1"/>
  <c r="N15" i="1"/>
  <c r="P22" i="1"/>
  <c r="N22" i="1"/>
  <c r="P77" i="1"/>
  <c r="N77" i="1"/>
  <c r="P66" i="1"/>
  <c r="N66" i="1"/>
  <c r="P85" i="1"/>
  <c r="N85" i="1"/>
  <c r="P91" i="1"/>
  <c r="N91" i="1"/>
  <c r="P35" i="1"/>
  <c r="N35" i="1"/>
  <c r="P16" i="1"/>
  <c r="N16" i="1"/>
  <c r="P29" i="1"/>
  <c r="N29" i="1"/>
  <c r="P75" i="1"/>
  <c r="N75" i="1"/>
  <c r="P9" i="1"/>
  <c r="N9" i="1"/>
  <c r="P93" i="1"/>
  <c r="N93" i="1"/>
  <c r="P32" i="1"/>
  <c r="N32" i="1"/>
  <c r="P49" i="1"/>
  <c r="N49" i="1"/>
  <c r="P14" i="1"/>
  <c r="N14" i="1"/>
  <c r="P56" i="1"/>
  <c r="N56" i="1"/>
  <c r="P82" i="1"/>
  <c r="N82" i="1"/>
  <c r="P43" i="1"/>
  <c r="N43" i="1"/>
  <c r="P47" i="1"/>
  <c r="N47" i="1"/>
  <c r="P25" i="1"/>
  <c r="N25" i="1"/>
  <c r="P20" i="1"/>
  <c r="N20" i="1"/>
  <c r="P26" i="1"/>
  <c r="N26" i="1"/>
  <c r="P6" i="1"/>
  <c r="N6" i="1"/>
  <c r="P41" i="1"/>
  <c r="N41" i="1"/>
  <c r="P55" i="1"/>
  <c r="N55" i="1"/>
  <c r="P84" i="1"/>
  <c r="N84" i="1"/>
  <c r="P59" i="1"/>
  <c r="N59" i="1"/>
  <c r="P21" i="1"/>
  <c r="N21" i="1"/>
  <c r="P48" i="1"/>
  <c r="N48" i="1"/>
  <c r="P78" i="1"/>
  <c r="N78" i="1"/>
  <c r="P104" i="1"/>
  <c r="N104" i="1"/>
  <c r="P12" i="1"/>
  <c r="N12" i="1"/>
  <c r="P8" i="1"/>
  <c r="N8" i="1"/>
  <c r="P53" i="1"/>
  <c r="N53" i="1"/>
  <c r="P45" i="1"/>
  <c r="N45" i="1"/>
  <c r="P19" i="1"/>
  <c r="N19" i="1"/>
  <c r="P88" i="1"/>
  <c r="N88" i="1"/>
  <c r="P31" i="1"/>
  <c r="N31" i="1"/>
  <c r="P17" i="1"/>
  <c r="N17" i="1"/>
  <c r="P57" i="1"/>
  <c r="N57" i="1"/>
  <c r="P98" i="1"/>
  <c r="N98" i="1"/>
  <c r="P60" i="1"/>
  <c r="N60" i="1"/>
  <c r="P63" i="1"/>
  <c r="N63" i="1"/>
  <c r="P27" i="1"/>
  <c r="N27" i="1"/>
  <c r="P18" i="1"/>
  <c r="N18" i="1"/>
  <c r="P100" i="1"/>
  <c r="N100" i="1"/>
  <c r="P96" i="1"/>
  <c r="N96" i="1"/>
  <c r="P69" i="1"/>
  <c r="N69" i="1"/>
  <c r="P24" i="1"/>
  <c r="N24" i="1"/>
  <c r="P52" i="1"/>
  <c r="N52" i="1"/>
  <c r="P73" i="1"/>
  <c r="N73" i="1"/>
  <c r="P101" i="1"/>
  <c r="N101" i="1"/>
  <c r="P102" i="1"/>
  <c r="N102" i="1"/>
  <c r="P58" i="1"/>
  <c r="N58" i="1"/>
  <c r="P37" i="1"/>
  <c r="N37" i="1"/>
  <c r="P62" i="1"/>
  <c r="N62" i="1"/>
  <c r="P38" i="1"/>
  <c r="N38" i="1"/>
  <c r="P83" i="1"/>
  <c r="N83" i="1"/>
  <c r="P10" i="1"/>
  <c r="N10" i="1"/>
  <c r="P87" i="1"/>
  <c r="N87" i="1"/>
  <c r="P103" i="1"/>
  <c r="N103" i="1"/>
</calcChain>
</file>

<file path=xl/comments1.xml><?xml version="1.0" encoding="utf-8"?>
<comments xmlns="http://schemas.openxmlformats.org/spreadsheetml/2006/main">
  <authors>
    <author>Autore</author>
  </authors>
  <commentList>
    <comment ref="J50" authorId="0" shapeId="0">
      <text>
        <r>
          <rPr>
            <sz val="8"/>
            <color theme="1"/>
            <rFont val="Arial Narrow"/>
            <family val="2"/>
          </rPr>
  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Scrive esplicitamente che non ha contabilizzato nulla</t>
        </r>
      </text>
    </comment>
  </commentList>
</comments>
</file>

<file path=xl/sharedStrings.xml><?xml version="1.0" encoding="utf-8"?>
<sst xmlns="http://schemas.openxmlformats.org/spreadsheetml/2006/main" count="630" uniqueCount="377">
  <si>
    <t>Allegato C - Concorso alla finanza pubblica 2024 e 2025 delle Province e Città Metropolitane</t>
  </si>
  <si>
    <t>Codice BDAP</t>
  </si>
  <si>
    <t>Regione</t>
  </si>
  <si>
    <t>Provincia</t>
  </si>
  <si>
    <t>Comparto</t>
  </si>
  <si>
    <t>Ente</t>
  </si>
  <si>
    <t>Popolazione al 31/12/2022</t>
  </si>
  <si>
    <t>Anno di riferimento rendiconto</t>
  </si>
  <si>
    <t>Spesa corrente al netto della Missione 12</t>
  </si>
  <si>
    <t>Concorso alla finanza pubblica e altri trasferimenti allo Stato contabilizzati in spesa</t>
  </si>
  <si>
    <t>Base di riparto</t>
  </si>
  <si>
    <t>Concorso alla finanza pubblica pre soglia massima</t>
  </si>
  <si>
    <t>Concorso alla finanza pubblica pre soglia massima procapite</t>
  </si>
  <si>
    <t>Concorso alla finanza pubblica procapite</t>
  </si>
  <si>
    <t>Concorso alla finanza pubblica 2024</t>
  </si>
  <si>
    <t>Concorso alla finanza pubblica 2025</t>
  </si>
  <si>
    <t>886342930535518102</t>
  </si>
  <si>
    <t>CAMPANIA</t>
  </si>
  <si>
    <t>AVELLINO</t>
  </si>
  <si>
    <t>PROV</t>
  </si>
  <si>
    <t>AMMINISTRAZIONE PROVINCIALE AVELLINO (AV)</t>
  </si>
  <si>
    <t>205542930478502801</t>
  </si>
  <si>
    <t>ABRUZZO</t>
  </si>
  <si>
    <t>L'AQUILA</t>
  </si>
  <si>
    <t>AMMINISTRAZIONE PROVINCIALE DELL'AQUILA (AQ)</t>
  </si>
  <si>
    <t>136142930548773902</t>
  </si>
  <si>
    <t>PIEMONTE</t>
  </si>
  <si>
    <t>ALESSANDRIA</t>
  </si>
  <si>
    <t>AMMINISTRAZIONE PROVINCIALE DI ALESSANDRIA (AL)</t>
  </si>
  <si>
    <t>317042930479407301</t>
  </si>
  <si>
    <t>MARCHE</t>
  </si>
  <si>
    <t>ANCONA</t>
  </si>
  <si>
    <t>AMMINISTRAZIONE PROVINCIALE DI ANCONA (AN)</t>
  </si>
  <si>
    <t>875842930535621901</t>
  </si>
  <si>
    <t>TOSCANA</t>
  </si>
  <si>
    <t>AREZZO</t>
  </si>
  <si>
    <t>AMMINISTRAZIONE PROVINCIALE DI AREZZO (AR)</t>
  </si>
  <si>
    <t>303642930548960501</t>
  </si>
  <si>
    <t>ASCOLI PICENO</t>
  </si>
  <si>
    <t>AMMINISTRAZIONE PROVINCIALE DI ASCOLI PICENO (AP)</t>
  </si>
  <si>
    <t>326342930465860502</t>
  </si>
  <si>
    <t>ASTI</t>
  </si>
  <si>
    <t>AMMINISTRAZIONE PROVINCIALE DI ASTI (AT)</t>
  </si>
  <si>
    <t>563242930475911602</t>
  </si>
  <si>
    <t>PUGLIA</t>
  </si>
  <si>
    <t>BARLETTA-ANDRIA-TRANI</t>
  </si>
  <si>
    <t>AMMINISTRAZIONE PROVINCIALE DI BARLETTA, ANDRIA E TRANI (BT)</t>
  </si>
  <si>
    <t>493142930538220602</t>
  </si>
  <si>
    <t>VENETO</t>
  </si>
  <si>
    <t>BELLUNO</t>
  </si>
  <si>
    <t>AMMINISTRAZIONE PROVINCIALE DI BELLUNO (BL)</t>
  </si>
  <si>
    <t>803942930469132601</t>
  </si>
  <si>
    <t>BENEVENTO</t>
  </si>
  <si>
    <t>AMMINISTRAZIONE PROVINCIALE DI BENEVENTO (BN)</t>
  </si>
  <si>
    <t>686742930469172001</t>
  </si>
  <si>
    <t>LOMBARDIA</t>
  </si>
  <si>
    <t>BERGAMO</t>
  </si>
  <si>
    <t>AMMINISTRAZIONE PROVINCIALE DI BERGAMO (BG)</t>
  </si>
  <si>
    <t>241142930516226102</t>
  </si>
  <si>
    <t>BIELLA</t>
  </si>
  <si>
    <t>AMMINISTRAZIONE PROVINCIALE DI BIELLA (BI)</t>
  </si>
  <si>
    <t>243942930538375801</t>
  </si>
  <si>
    <t>BRESCIA</t>
  </si>
  <si>
    <t>AMMINISTRAZIONE PROVINCIALE DI BRESCIA (BS)</t>
  </si>
  <si>
    <t>603942930469042602</t>
  </si>
  <si>
    <t>BRINDISI</t>
  </si>
  <si>
    <t>AMMINISTRAZIONE PROVINCIALE DI BRINDISI (BR)</t>
  </si>
  <si>
    <t>184242930476197402</t>
  </si>
  <si>
    <t>MOLISE</t>
  </si>
  <si>
    <t>CAMPOBASSO</t>
  </si>
  <si>
    <t>AMMINISTRAZIONE PROVINCIALE DI CAMPOBASSO (CB)</t>
  </si>
  <si>
    <t>171542930545359001</t>
  </si>
  <si>
    <t>CASERTA</t>
  </si>
  <si>
    <t>AMMINISTRAZIONE PROVINCIALE DI CASERTA (CE)</t>
  </si>
  <si>
    <t>311942930470489601</t>
  </si>
  <si>
    <t>CALABRIA</t>
  </si>
  <si>
    <t>CATANZARO</t>
  </si>
  <si>
    <t>AMMINISTRAZIONE PROVINCIALE DI CATANZARO (CZ)</t>
  </si>
  <si>
    <t>392642930476170002</t>
  </si>
  <si>
    <t>CHIETI</t>
  </si>
  <si>
    <t>AMMINISTRAZIONE PROVINCIALE DI CHIETI (CH)</t>
  </si>
  <si>
    <t>224542930546423102</t>
  </si>
  <si>
    <t>COMO</t>
  </si>
  <si>
    <t>AMMINISTRAZIONE PROVINCIALE DI COMO (CO)</t>
  </si>
  <si>
    <t>346542930470302102</t>
  </si>
  <si>
    <t>COSENZA</t>
  </si>
  <si>
    <t>AMMINISTRAZIONE PROVINCIALE DI COSENZA (CS)</t>
  </si>
  <si>
    <t>835342930466277702</t>
  </si>
  <si>
    <t>CREMONA</t>
  </si>
  <si>
    <t>AMMINISTRAZIONE PROVINCIALE DI CREMONA (CR)</t>
  </si>
  <si>
    <t>308542930536373301</t>
  </si>
  <si>
    <t>CROTONE</t>
  </si>
  <si>
    <t>AMMINISTRAZIONE PROVINCIALE DI CROTONE (KR)</t>
  </si>
  <si>
    <t>411642930477219302</t>
  </si>
  <si>
    <t>CUNEO</t>
  </si>
  <si>
    <t>AMMINISTRAZIONE PROVINCIALE DI CUNEO (CN)</t>
  </si>
  <si>
    <t>417142930535029002</t>
  </si>
  <si>
    <t>FERMO</t>
  </si>
  <si>
    <t>AMMINISTRAZIONE PROVINCIALE DI FERMO (FM)</t>
  </si>
  <si>
    <t>542042930540672601</t>
  </si>
  <si>
    <t>EMILIA-ROMAGNA</t>
  </si>
  <si>
    <t>FERRARA</t>
  </si>
  <si>
    <t>AMMINISTRAZIONE PROVINCIALE DI FERRARA (FE)</t>
  </si>
  <si>
    <t>175742930471679602</t>
  </si>
  <si>
    <t>FOGGIA</t>
  </si>
  <si>
    <t>AMMINISTRAZIONE PROVINCIALE DI FOGGIA (FG)</t>
  </si>
  <si>
    <t>286742930468573602</t>
  </si>
  <si>
    <t>FORLI'-CESENA</t>
  </si>
  <si>
    <t>AMMINISTRAZIONE PROVINCIALE DI FORLI'CESENA (FC)</t>
  </si>
  <si>
    <t>882642930472828901</t>
  </si>
  <si>
    <t>LAZIO</t>
  </si>
  <si>
    <t>FROSINONE</t>
  </si>
  <si>
    <t>AMMINISTRAZIONE PROVINCIALE DI FROSINONE (FR)</t>
  </si>
  <si>
    <t>451342930541572901</t>
  </si>
  <si>
    <t>GROSSETO</t>
  </si>
  <si>
    <t>AMMINISTRAZIONE PROVINCIALE DI GROSSETO (GR)</t>
  </si>
  <si>
    <t>151942930472701002</t>
  </si>
  <si>
    <t>LIGURIA</t>
  </si>
  <si>
    <t>IMPERIA</t>
  </si>
  <si>
    <t>AMMINISTRAZIONE PROVINCIALE DI IMPERIA (IM)</t>
  </si>
  <si>
    <t>387842930550250701</t>
  </si>
  <si>
    <t>ISERNIA</t>
  </si>
  <si>
    <t>AMMINISTRAZIONE PROVINCIALE DI ISERNIA (IS)</t>
  </si>
  <si>
    <t>799142930548930202</t>
  </si>
  <si>
    <t>LA SPEZIA</t>
  </si>
  <si>
    <t>AMMINISTRAZIONE PROVINCIALE DI LA SPEZIA (SP)</t>
  </si>
  <si>
    <t>129942930538241001</t>
  </si>
  <si>
    <t>LATINA</t>
  </si>
  <si>
    <t>AMMINISTRAZIONE PROVINCIALE DI LATINA (LT)</t>
  </si>
  <si>
    <t>145142930541462902</t>
  </si>
  <si>
    <t>LECCE</t>
  </si>
  <si>
    <t>AMMINISTRAZIONE PROVINCIALE DI LECCE (LE)</t>
  </si>
  <si>
    <t>373542930536663801</t>
  </si>
  <si>
    <t>LECCO</t>
  </si>
  <si>
    <t>AMMINISTRAZIONE PROVINCIALE DI LECCO (LC)</t>
  </si>
  <si>
    <t>388442930472862201</t>
  </si>
  <si>
    <t>LIVORNO</t>
  </si>
  <si>
    <t>AMMINISTRAZIONE PROVINCIALE DI LIVORNO (LI)</t>
  </si>
  <si>
    <t>728942930541432202</t>
  </si>
  <si>
    <t>LODI</t>
  </si>
  <si>
    <t>AMMINISTRAZIONE PROVINCIALE DI LODI (LO)</t>
  </si>
  <si>
    <t>279442930539413501</t>
  </si>
  <si>
    <t>LUCCA</t>
  </si>
  <si>
    <t>AMMINISTRAZIONE PROVINCIALE DI LUCCA (LU)</t>
  </si>
  <si>
    <t>744242930539287602</t>
  </si>
  <si>
    <t>MACERATA</t>
  </si>
  <si>
    <t>AMMINISTRAZIONE PROVINCIALE DI MACERATA (MC)</t>
  </si>
  <si>
    <t>225242930539730602</t>
  </si>
  <si>
    <t>MANTOVA</t>
  </si>
  <si>
    <t>AMMINISTRAZIONE PROVINCIALE DI MANTOVA (MN)</t>
  </si>
  <si>
    <t>241842930478007901</t>
  </si>
  <si>
    <t>MASSA-CARRARA</t>
  </si>
  <si>
    <t>AMMINISTRAZIONE PROVINCIALE DI MASSA CARRARA (MS)</t>
  </si>
  <si>
    <t>467142930477981801</t>
  </si>
  <si>
    <t>BASILICATA</t>
  </si>
  <si>
    <t>MATERA</t>
  </si>
  <si>
    <t>AMMINISTRAZIONE PROVINCIALE DI MATERA (MT)</t>
  </si>
  <si>
    <t>914942930471726701</t>
  </si>
  <si>
    <t>MODENA</t>
  </si>
  <si>
    <t>AMMINISTRAZIONE PROVINCIALE DI MODENA (MO)</t>
  </si>
  <si>
    <t>284242930470189202</t>
  </si>
  <si>
    <t>MONZA E DELLA BRIANZA</t>
  </si>
  <si>
    <t>AMMINISTRAZIONE PROVINCIALE DI MONZA E DELLA BRIANZA (MB)</t>
  </si>
  <si>
    <t>549842930480227002</t>
  </si>
  <si>
    <t>NOVARA</t>
  </si>
  <si>
    <t>AMMINISTRAZIONE PROVINCIALE DI NOVARA (NO)</t>
  </si>
  <si>
    <t>987542930537873101</t>
  </si>
  <si>
    <t>SARDEGNA</t>
  </si>
  <si>
    <t>NUORO</t>
  </si>
  <si>
    <t>AMMINISTRAZIONE PROVINCIALE DI NUORO (NU)</t>
  </si>
  <si>
    <t>668542930537766202</t>
  </si>
  <si>
    <t>ORISTANO</t>
  </si>
  <si>
    <t>AMMINISTRAZIONE PROVINCIALE DI ORISTANO (OR)</t>
  </si>
  <si>
    <t>198742930550019002</t>
  </si>
  <si>
    <t>PADOVA</t>
  </si>
  <si>
    <t>AMMINISTRAZIONE PROVINCIALE DI PADOVA (PD)</t>
  </si>
  <si>
    <t>309142930547218202</t>
  </si>
  <si>
    <t>PARMA</t>
  </si>
  <si>
    <t>AMMINISTRAZIONE PROVINCIALE DI PARMA (PR)</t>
  </si>
  <si>
    <t>981542930548880502</t>
  </si>
  <si>
    <t>PAVIA</t>
  </si>
  <si>
    <t>AMMINISTRAZIONE PROVINCIALE DI PAVIA (PV)</t>
  </si>
  <si>
    <t>341742930550200301</t>
  </si>
  <si>
    <t>UMBRIA</t>
  </si>
  <si>
    <t>PERUGIA</t>
  </si>
  <si>
    <t>AMMINISTRAZIONE PROVINCIALE DI PERUGIA (PG)</t>
  </si>
  <si>
    <t>692842930477903402</t>
  </si>
  <si>
    <t>PESARO E URBINO</t>
  </si>
  <si>
    <t>AMMINISTRAZIONE PROVINCIALE DI PESARO E URBINO (PU)</t>
  </si>
  <si>
    <t>172542930480310301</t>
  </si>
  <si>
    <t>PESCARA</t>
  </si>
  <si>
    <t>AMMINISTRAZIONE PROVINCIALE DI PESCARA (PE)</t>
  </si>
  <si>
    <t>381542930480158102</t>
  </si>
  <si>
    <t>PIACENZA</t>
  </si>
  <si>
    <t>AMMINISTRAZIONE PROVINCIALE DI PIACENZA (PC)</t>
  </si>
  <si>
    <t>379942930480201202</t>
  </si>
  <si>
    <t>PISA</t>
  </si>
  <si>
    <t>AMMINISTRAZIONE PROVINCIALE DI PISA (PI)</t>
  </si>
  <si>
    <t>836942930479332502</t>
  </si>
  <si>
    <t>PISTOIA</t>
  </si>
  <si>
    <t>AMMINISTRAZIONE PROVINCIALE DI PISTOIA (PT)</t>
  </si>
  <si>
    <t>383242930479499801</t>
  </si>
  <si>
    <t>POTENZA</t>
  </si>
  <si>
    <t>AMMINISTRAZIONE PROVINCIALE DI POTENZA (PZ)</t>
  </si>
  <si>
    <t>559042930477891102</t>
  </si>
  <si>
    <t>PRATO</t>
  </si>
  <si>
    <t>AMMINISTRAZIONE PROVINCIALE DI PRATO (PO)</t>
  </si>
  <si>
    <t>359842930548839002</t>
  </si>
  <si>
    <t>RAVENNA</t>
  </si>
  <si>
    <t>AMMINISTRAZIONE PROVINCIALE DI RAVENNA (RA)</t>
  </si>
  <si>
    <t>295342930537689301</t>
  </si>
  <si>
    <t>REGGIO NELL'EMILIA</t>
  </si>
  <si>
    <t>AMMINISTRAZIONE PROVINCIALE DI REGGIO EMILIA (RE)</t>
  </si>
  <si>
    <t>839242930537661001</t>
  </si>
  <si>
    <t>RIETI</t>
  </si>
  <si>
    <t>AMMINISTRAZIONE PROVINCIALE DI RIETI (RI)</t>
  </si>
  <si>
    <t>634042930479418702</t>
  </si>
  <si>
    <t>RIMINI</t>
  </si>
  <si>
    <t>AMMINISTRAZIONE PROVINCIALE DI RIMINI (RN)</t>
  </si>
  <si>
    <t>555542930549061501</t>
  </si>
  <si>
    <t>ROVIGO</t>
  </si>
  <si>
    <t>AMMINISTRAZIONE PROVINCIALE DI ROVIGO (RO)</t>
  </si>
  <si>
    <t>876242930479406302</t>
  </si>
  <si>
    <t>SALERNO</t>
  </si>
  <si>
    <t>AMMINISTRAZIONE PROVINCIALE DI SALERNO (SA)</t>
  </si>
  <si>
    <t>748542930479636801</t>
  </si>
  <si>
    <t>SASSARI</t>
  </si>
  <si>
    <t>AMMINISTRAZIONE PROVINCIALE DI SASSARI (SS)</t>
  </si>
  <si>
    <t>828842930539308602</t>
  </si>
  <si>
    <t>SAVONA</t>
  </si>
  <si>
    <t>AMMINISTRAZIONE PROVINCIALE DI SAVONA (SV)</t>
  </si>
  <si>
    <t>918442930548951802</t>
  </si>
  <si>
    <t>SIENA</t>
  </si>
  <si>
    <t>AMMINISTRAZIONE PROVINCIALE DI SIENA (SI)</t>
  </si>
  <si>
    <t>529342930479574501</t>
  </si>
  <si>
    <t>SONDRIO</t>
  </si>
  <si>
    <t>AMMINISTRAZIONE PROVINCIALE DI SONDRIO (SO)</t>
  </si>
  <si>
    <t>457842930549217301</t>
  </si>
  <si>
    <t>TERAMO</t>
  </si>
  <si>
    <t>AMMINISTRAZIONE PROVINCIALE DI TERAMO (TE)</t>
  </si>
  <si>
    <t>926542930480169102</t>
  </si>
  <si>
    <t>TERNI</t>
  </si>
  <si>
    <t>AMMINISTRAZIONE PROVINCIALE DI TERNI (TR)</t>
  </si>
  <si>
    <t>223742930549518301</t>
  </si>
  <si>
    <t>TREVISO</t>
  </si>
  <si>
    <t>AMMINISTRAZIONE PROVINCIALE DI TREVISO (TV)</t>
  </si>
  <si>
    <t>607142930465986801</t>
  </si>
  <si>
    <t>VARESE</t>
  </si>
  <si>
    <t>AMMINISTRAZIONE PROVINCIALE DI VARESE (VA)</t>
  </si>
  <si>
    <t>299042930535417002</t>
  </si>
  <si>
    <t>VERBANO-CUSIO-OSSOLA</t>
  </si>
  <si>
    <t>AMMINISTRAZIONE PROVINCIALE DI VERBANO-CUSIO-OSSOLA (VB)</t>
  </si>
  <si>
    <t>134342930477968602</t>
  </si>
  <si>
    <t>VERCELLI</t>
  </si>
  <si>
    <t>AMMINISTRAZIONE PROVINCIALE DI VERCELLI (VC)</t>
  </si>
  <si>
    <t>359042930547283302</t>
  </si>
  <si>
    <t>VERONA</t>
  </si>
  <si>
    <t>AMMINISTRAZIONE PROVINCIALE DI VERONA (VR)</t>
  </si>
  <si>
    <t>134242928822971402</t>
  </si>
  <si>
    <t>VIBO VALENTIA</t>
  </si>
  <si>
    <t>AMMINISTRAZIONE PROVINCIALE DI VIBO VALENTIA (VV)</t>
  </si>
  <si>
    <t>902442930477955102</t>
  </si>
  <si>
    <t>VICENZA</t>
  </si>
  <si>
    <t>AMMINISTRAZIONE PROVINCIALE DI VICENZA (VI)</t>
  </si>
  <si>
    <t>174242930549121501</t>
  </si>
  <si>
    <t>VITERBO</t>
  </si>
  <si>
    <t>AMMINISTRAZIONE PROVINCIALE DI VITERBO (VT)</t>
  </si>
  <si>
    <t>988642930541611001</t>
  </si>
  <si>
    <t>TARANTO</t>
  </si>
  <si>
    <t>AMMINISTRAZIONE PROVINCIALE TARANTO (TA)</t>
  </si>
  <si>
    <t>285242930473524102</t>
  </si>
  <si>
    <t>BARI</t>
  </si>
  <si>
    <t>CM</t>
  </si>
  <si>
    <t>CITTA' METROPOLITANA DI BARI (BA)</t>
  </si>
  <si>
    <t>933642930542224702</t>
  </si>
  <si>
    <t>BOLOGNA</t>
  </si>
  <si>
    <t>CITTA' METROPOLITANA DI BOLOGNA (BO)</t>
  </si>
  <si>
    <t>744048301758018201</t>
  </si>
  <si>
    <t>CAGLIARI</t>
  </si>
  <si>
    <t>CITTA' METROPOLITANA DI CAGLIARI (CA)</t>
  </si>
  <si>
    <t>555544363056794102</t>
  </si>
  <si>
    <t>SICILIA</t>
  </si>
  <si>
    <t>CATANIA</t>
  </si>
  <si>
    <t>CITTA' METROPOLITANA DI CATANIA (CT)</t>
  </si>
  <si>
    <t>686842930473673901</t>
  </si>
  <si>
    <t>FIRENZE</t>
  </si>
  <si>
    <t>CITTA' METROPOLITANA DI FIRENZE (FI)</t>
  </si>
  <si>
    <t>365742930542191302</t>
  </si>
  <si>
    <t>GENOVA</t>
  </si>
  <si>
    <t>CITTA' METROPOLITANA DI GENOVA (GE)</t>
  </si>
  <si>
    <t>126647065139374701</t>
  </si>
  <si>
    <t>MESSINA</t>
  </si>
  <si>
    <t>CITTA' METROPOLITANA DI MESSINA (ME)</t>
  </si>
  <si>
    <t>881942930535494101</t>
  </si>
  <si>
    <t>MILANO</t>
  </si>
  <si>
    <t>CITTA' METROPOLITANA DI MILANO (MI)</t>
  </si>
  <si>
    <t>588142930465725402</t>
  </si>
  <si>
    <t>NAPOLI</t>
  </si>
  <si>
    <t>CITTA' METROPOLITANA DI NAPOLI (NA)</t>
  </si>
  <si>
    <t>507647065074174601</t>
  </si>
  <si>
    <t>PALERMO</t>
  </si>
  <si>
    <t>CITTA' METROPOLITANA DI PALERMO (PA)</t>
  </si>
  <si>
    <t>416848882160579301</t>
  </si>
  <si>
    <t>REGGIO DI CALABRIA</t>
  </si>
  <si>
    <t>CITTA' METROPOLITANA DI REGGIO CALABRIA (RC)</t>
  </si>
  <si>
    <t>485442930535372302</t>
  </si>
  <si>
    <t>ROMA</t>
  </si>
  <si>
    <t>CITTA' METROPOLITANA DI ROMA CAPITALE (RM)</t>
  </si>
  <si>
    <t>166542930465880301</t>
  </si>
  <si>
    <t>TORINO</t>
  </si>
  <si>
    <t>CITTA' METROPOLITANA DI TORINO (TO)</t>
  </si>
  <si>
    <t>593542930535351702</t>
  </si>
  <si>
    <t>VENEZIA</t>
  </si>
  <si>
    <t>CITTA' METROPOLITANA DI VENEZIA (VE)</t>
  </si>
  <si>
    <t>469742930479436401</t>
  </si>
  <si>
    <t>AGRIGENTO</t>
  </si>
  <si>
    <t>LIBERO CONSORZIO COMUNALE DI AGRIGENTO (AG)</t>
  </si>
  <si>
    <t>606242930546561201</t>
  </si>
  <si>
    <t>CALTANISSETTA</t>
  </si>
  <si>
    <t>LIBERO CONSORZIO COMUNALE DI CALTANISSETTA (CL)</t>
  </si>
  <si>
    <t>282842930539443602</t>
  </si>
  <si>
    <t>ENNA</t>
  </si>
  <si>
    <t>LIBERO CONSORZIO COMUNALE DI ENNA (EN)</t>
  </si>
  <si>
    <t>667842930468254102</t>
  </si>
  <si>
    <t>RAGUSA</t>
  </si>
  <si>
    <t>LIBERO CONSORZIO COMUNALE DI RAGUSA (RG)</t>
  </si>
  <si>
    <t>417142930479555301</t>
  </si>
  <si>
    <t>SIRACUSA</t>
  </si>
  <si>
    <t>LIBERO CONSORZIO COMUNALE DI SIRACUSA (SR)</t>
  </si>
  <si>
    <t>585642930537684202</t>
  </si>
  <si>
    <t>TRAPANI</t>
  </si>
  <si>
    <t>LIBERO CONSORZIO COMUNALE DI TRAPANI (TP)</t>
  </si>
  <si>
    <t>154147022813294301</t>
  </si>
  <si>
    <t>SUD SARDEGNA</t>
  </si>
  <si>
    <t>PROVINCIA DEL SUD SARDEGNA (SU)</t>
  </si>
  <si>
    <t>PROVINCE ANNO 2022</t>
  </si>
  <si>
    <t>BDAP</t>
  </si>
  <si>
    <t>Denominazione Ente</t>
  </si>
  <si>
    <t>Tipologia Ente</t>
  </si>
  <si>
    <t>Fondi e contributi di parte corrente 2022 da scrivere in entrata
(a)</t>
  </si>
  <si>
    <t>Risorse aggiuntive 2022 da scrivere in entrata (b)</t>
  </si>
  <si>
    <t>Concorso netto alla finanza pubblica residuale 2022
(c)</t>
  </si>
  <si>
    <t>Spesa da iscrivere in bilancio 2022 (d=a+b-c)</t>
  </si>
  <si>
    <t xml:space="preserve">Tot. 4° Liv Trasferimenti correnti a Amministrazioni Centrali
Impegnato c/competenza (I) </t>
  </si>
  <si>
    <t>Importo da nettizzare</t>
  </si>
  <si>
    <t>Flg concorso non presente</t>
  </si>
  <si>
    <t>PEC</t>
  </si>
  <si>
    <t>Importo da nettizzare segnalato con mail</t>
  </si>
  <si>
    <t>PROVINCIA</t>
  </si>
  <si>
    <t>protocollo@cert.provincia.foggia.it</t>
  </si>
  <si>
    <t>protocollo@provincia.novara.sistemapiemonte.it</t>
  </si>
  <si>
    <t>protocollo@provpisa.pcertificata.it</t>
  </si>
  <si>
    <t>protocollo@pec.provincia.fr.it</t>
  </si>
  <si>
    <t>protocollo@cert.provincia.le.it</t>
  </si>
  <si>
    <t>provinciavt@legalmail.it</t>
  </si>
  <si>
    <t>provincia.campobasso@legalmail.it</t>
  </si>
  <si>
    <t>protocollo.generale@pec.provincia.benevento.it</t>
  </si>
  <si>
    <t>urp.provinciarieti@pec.it</t>
  </si>
  <si>
    <t>protocollo@pec.provincia.bs.it</t>
  </si>
  <si>
    <t>BARLETTA ANDRIA TRANI</t>
  </si>
  <si>
    <t>egovernment@cert.provincia.bt.it</t>
  </si>
  <si>
    <t>protocollo@pec.provincia.catanzaro.it</t>
  </si>
  <si>
    <t>protocollo@pec.provincia.ta.it</t>
  </si>
  <si>
    <t>protocollogenerale@pec.provincia.crotone.it</t>
  </si>
  <si>
    <t>non si procederà alla nettizzazione del predetto importo, pari a euro 14.095.474,80</t>
  </si>
  <si>
    <t>provincia-mb@pec.provincia.mb.it</t>
  </si>
  <si>
    <t>protocollo@provincia.cr.it</t>
  </si>
  <si>
    <t>protocollo.provincia.laspezia@legalmail.it</t>
  </si>
  <si>
    <t>protocollo@pec.provincia.imperia.it</t>
  </si>
  <si>
    <t>provincia.lucca@postacert.toscana.it</t>
  </si>
  <si>
    <t>CITTAMETROPOLITANA</t>
  </si>
  <si>
    <t>protocollo.provincia.bari@pec.rupar.puglia.it</t>
  </si>
  <si>
    <t>protocollo@pec.provincia.nuoro.it</t>
  </si>
  <si>
    <t>protocollo@pec.provincia.sassari.it</t>
  </si>
  <si>
    <t>ufficio.protocollo@pec.provincia.siracusa.it</t>
  </si>
  <si>
    <t>protocollo@pec.cittametropolitana.ct.it</t>
  </si>
  <si>
    <t>protocollo@pec.prov.me.it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</si>
</sst>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8"/>
      <color theme="1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i/>
      <sz val="10"/>
      <name val="Arial Narrow"/>
      <family val="2"/>
    </font>
    <font>
      <b/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3" fontId="0" fillId="0" borderId="0" xfId="0" applyNumberFormat="1"/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 wrapText="1"/>
    </xf>
    <xf numFmtId="0" fontId="0" fillId="2" borderId="0" xfId="0" applyFill="1"/>
    <xf numFmtId="3" fontId="0" fillId="2" borderId="0" xfId="0" applyNumberFormat="1" applyFill="1"/>
    <xf numFmtId="0" fontId="1" fillId="3" borderId="0" xfId="0" applyFont="1" applyFill="1"/>
    <xf numFmtId="0" fontId="1" fillId="3" borderId="0" xfId="0" applyFont="1" applyFill="1" applyAlignment="1">
      <alignment horizontal="right" indent="1"/>
    </xf>
    <xf numFmtId="165" fontId="1" fillId="3" borderId="0" xfId="1" applyNumberFormat="1" applyFont="1" applyFill="1" applyBorder="1"/>
    <xf numFmtId="3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165" fontId="1" fillId="3" borderId="0" xfId="1" applyNumberFormat="1" applyFont="1" applyFill="1" applyBorder="1" applyAlignment="1">
      <alignment vertical="center"/>
    </xf>
    <xf numFmtId="3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left" vertical="center" indent="1"/>
    </xf>
    <xf numFmtId="4" fontId="1" fillId="3" borderId="0" xfId="0" applyNumberFormat="1" applyFont="1" applyFill="1"/>
    <xf numFmtId="4" fontId="1" fillId="3" borderId="0" xfId="0" applyNumberFormat="1" applyFont="1" applyFill="1" applyAlignment="1">
      <alignment horizontal="right" vertical="center" indent="1"/>
    </xf>
    <xf numFmtId="164" fontId="1" fillId="3" borderId="0" xfId="1" applyFont="1" applyFill="1"/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horizontal="center" vertical="center" wrapText="1"/>
    </xf>
    <xf numFmtId="0" fontId="4" fillId="3" borderId="0" xfId="0" applyFont="1" applyFill="1"/>
    <xf numFmtId="49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65" fontId="5" fillId="2" borderId="0" xfId="1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 indent="1"/>
    </xf>
    <xf numFmtId="3" fontId="5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horizontal="right" vertical="center" indent="1"/>
    </xf>
  </cellXfs>
  <cellStyles count="4">
    <cellStyle name="Migliaia" xfId="1" builtinId="3"/>
    <cellStyle name="Migliaia 2" xfId="2"/>
    <cellStyle name="Migliaia 3" xfId="3"/>
    <cellStyle name="Normale" xfId="0" builtinId="0"/>
  </cellStyles>
  <dxfs count="18"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DB_Comuni" displayName="DB_Comuni" ref="B4:P104" totalsRowShown="0" headerRowDxfId="17" dataDxfId="15" headerRowBorderDxfId="16">
  <autoFilter ref="B4:P104"/>
  <sortState ref="B5:P104">
    <sortCondition ref="F4:F104"/>
  </sortState>
  <tableColumns count="15">
    <tableColumn id="3" name="Codice BDAP" dataDxfId="14"/>
    <tableColumn id="6" name="Regione" dataDxfId="13"/>
    <tableColumn id="7" name="Provincia" dataDxfId="12"/>
    <tableColumn id="33" name="Comparto" dataDxfId="11"/>
    <tableColumn id="10" name="Ente" dataDxfId="10"/>
    <tableColumn id="11" name="Popolazione al 31/12/2022" dataDxfId="9"/>
    <tableColumn id="26" name="Anno di riferimento rendiconto" dataDxfId="8"/>
    <tableColumn id="24" name="Spesa corrente al netto della Missione 12" dataDxfId="7"/>
    <tableColumn id="36" name="Concorso alla finanza pubblica e altri trasferimenti allo Stato contabilizzati in spesa" dataDxfId="6"/>
    <tableColumn id="8" name="Base di riparto" dataDxfId="5">
      <calculatedColumnFormula xml:space="preserve"> DB_Comuni[[#This Row],[Spesa corrente al netto della Missione 12]] + DB_Comuni[[#This Row],[Concorso alla finanza pubblica e altri trasferimenti allo Stato contabilizzati in spesa]]</calculatedColumnFormula>
    </tableColumn>
    <tableColumn id="12" name="Concorso alla finanza pubblica pre soglia massima" dataDxfId="4">
      <calculatedColumnFormula xml:space="preserve"> DB_Comuni[[#This Row],[Base di riparto]] / SUM( DB_Comuni[Base di riparto] ) * 50000000</calculatedColumnFormula>
    </tableColumn>
    <tableColumn id="13" name="Concorso alla finanza pubblica pre soglia massima procapite" dataDxfId="3">
      <calculatedColumnFormula xml:space="preserve"> DB_Comuni[[#This Row],[Concorso alla finanza pubblica pre soglia massima]] / DB_Comuni[[#This Row],[Popolazione al 31/12/2022]]</calculatedColumnFormula>
    </tableColumn>
    <tableColumn id="19" name="Concorso alla finanza pubblica procapite" dataDxfId="2" dataCellStyle="Migliaia">
      <calculatedColumnFormula>DB_Comuni[[#This Row],[Concorso alla finanza pubblica 2024]]/DB_Comuni[[#This Row],[Popolazione al 31/12/2022]]</calculatedColumnFormula>
    </tableColumn>
    <tableColumn id="17" name="Concorso alla finanza pubblica 2024" dataDxfId="1"/>
    <tableColumn id="1" name="Concorso alla finanza pubblica 2025" dataDxfId="0">
      <calculatedColumnFormula>DB_Comuni[[#This Row],[Concorso alla finanza pubblica 2024]]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Viola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P104"/>
  <sheetViews>
    <sheetView showGridLines="0" tabSelected="1" zoomScale="90" zoomScaleNormal="90" workbookViewId="0">
      <pane xSplit="7" ySplit="4" topLeftCell="H89" activePane="bottomRight" state="frozen"/>
      <selection pane="topRight" activeCell="M1" sqref="M1"/>
      <selection pane="bottomLeft" activeCell="A7" sqref="A7"/>
      <selection pane="bottomRight" activeCell="L99" sqref="L99"/>
    </sheetView>
  </sheetViews>
  <sheetFormatPr defaultColWidth="9.59765625" defaultRowHeight="12.75" x14ac:dyDescent="0.25"/>
  <cols>
    <col min="1" max="1" width="2.796875" style="6" customWidth="1"/>
    <col min="2" max="2" width="19.796875" style="6" bestFit="1" customWidth="1"/>
    <col min="3" max="3" width="17" style="6" customWidth="1"/>
    <col min="4" max="4" width="25.3984375" style="6" bestFit="1" customWidth="1"/>
    <col min="5" max="5" width="15.3984375" style="6" bestFit="1" customWidth="1"/>
    <col min="6" max="6" width="66.59765625" style="6" bestFit="1" customWidth="1"/>
    <col min="7" max="7" width="15" style="6" bestFit="1" customWidth="1"/>
    <col min="8" max="8" width="18.3984375" style="6" customWidth="1"/>
    <col min="9" max="9" width="18.19921875" style="6" customWidth="1"/>
    <col min="10" max="10" width="25" style="6" customWidth="1"/>
    <col min="11" max="11" width="18.796875" style="6" bestFit="1" customWidth="1"/>
    <col min="12" max="12" width="22" style="6" customWidth="1"/>
    <col min="13" max="13" width="20.3984375" style="16" bestFit="1" customWidth="1"/>
    <col min="14" max="14" width="16.796875" style="18" customWidth="1"/>
    <col min="15" max="15" width="16.796875" style="6" customWidth="1"/>
    <col min="16" max="16" width="15.59765625" bestFit="1" customWidth="1"/>
    <col min="17" max="17" width="24.19921875" style="6" customWidth="1"/>
    <col min="18" max="18" width="14.19921875" style="6" customWidth="1"/>
    <col min="19" max="16384" width="9.59765625" style="6"/>
  </cols>
  <sheetData>
    <row r="2" spans="2:16" ht="13.5" x14ac:dyDescent="0.25">
      <c r="B2" s="23" t="s">
        <v>0</v>
      </c>
    </row>
    <row r="3" spans="2:16" x14ac:dyDescent="0.25">
      <c r="F3" s="7"/>
      <c r="G3" s="8"/>
      <c r="K3" s="9"/>
      <c r="L3" s="9"/>
      <c r="P3" s="6"/>
    </row>
    <row r="4" spans="2:16" s="10" customFormat="1" ht="88.5" customHeight="1" thickBot="1" x14ac:dyDescent="0.3"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7</v>
      </c>
      <c r="I4" s="19" t="s">
        <v>8</v>
      </c>
      <c r="J4" s="20" t="s">
        <v>9</v>
      </c>
      <c r="K4" s="19" t="s">
        <v>10</v>
      </c>
      <c r="L4" s="19" t="s">
        <v>11</v>
      </c>
      <c r="M4" s="21" t="s">
        <v>12</v>
      </c>
      <c r="N4" s="22" t="s">
        <v>13</v>
      </c>
      <c r="O4" s="19" t="s">
        <v>14</v>
      </c>
      <c r="P4" s="19" t="s">
        <v>15</v>
      </c>
    </row>
    <row r="5" spans="2:16" x14ac:dyDescent="0.25">
      <c r="B5" s="11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3">
        <v>398932</v>
      </c>
      <c r="H5" s="15">
        <v>2022</v>
      </c>
      <c r="I5" s="14">
        <v>74396254.969999999</v>
      </c>
      <c r="J5" s="14">
        <v>-27860365.09</v>
      </c>
      <c r="K5" s="14">
        <f xml:space="preserve"> DB_Comuni[[#This Row],[Spesa corrente al netto della Missione 12]] + DB_Comuni[[#This Row],[Concorso alla finanza pubblica e altri trasferimenti allo Stato contabilizzati in spesa]]</f>
        <v>46535889.879999995</v>
      </c>
      <c r="L5" s="14">
        <f xml:space="preserve"> DB_Comuni[[#This Row],[Base di riparto]] / SUM( DB_Comuni[Base di riparto] ) * 50000000</f>
        <v>564507.3428557819</v>
      </c>
      <c r="M5" s="17">
        <f xml:space="preserve"> DB_Comuni[[#This Row],[Concorso alla finanza pubblica pre soglia massima]] / DB_Comuni[[#This Row],[Popolazione al 31/12/2022]]</f>
        <v>1.4150465313782346</v>
      </c>
      <c r="N5" s="17">
        <f>DB_Comuni[[#This Row],[Concorso alla finanza pubblica 2024]]/DB_Comuni[[#This Row],[Popolazione al 31/12/2022]]</f>
        <v>1.2</v>
      </c>
      <c r="O5" s="14">
        <v>478718.39999999997</v>
      </c>
      <c r="P5" s="14">
        <f>DB_Comuni[[#This Row],[Concorso alla finanza pubblica 2024]]</f>
        <v>478718.39999999997</v>
      </c>
    </row>
    <row r="6" spans="2:16" x14ac:dyDescent="0.25">
      <c r="B6" s="11" t="s">
        <v>21</v>
      </c>
      <c r="C6" s="12" t="s">
        <v>22</v>
      </c>
      <c r="D6" s="12" t="s">
        <v>23</v>
      </c>
      <c r="E6" s="12" t="s">
        <v>19</v>
      </c>
      <c r="F6" s="12" t="s">
        <v>24</v>
      </c>
      <c r="G6" s="13">
        <v>287806</v>
      </c>
      <c r="H6" s="15">
        <v>2022</v>
      </c>
      <c r="I6" s="14">
        <v>50074857.090000004</v>
      </c>
      <c r="J6" s="14">
        <v>-25353603.780000001</v>
      </c>
      <c r="K6" s="14">
        <f xml:space="preserve"> DB_Comuni[[#This Row],[Spesa corrente al netto della Missione 12]] + DB_Comuni[[#This Row],[Concorso alla finanza pubblica e altri trasferimenti allo Stato contabilizzati in spesa]]</f>
        <v>24721253.310000002</v>
      </c>
      <c r="L6" s="14">
        <f xml:space="preserve"> DB_Comuni[[#This Row],[Base di riparto]] / SUM( DB_Comuni[Base di riparto] ) * 50000000</f>
        <v>299883.14511829003</v>
      </c>
      <c r="M6" s="17">
        <f xml:space="preserve"> DB_Comuni[[#This Row],[Concorso alla finanza pubblica pre soglia massima]] / DB_Comuni[[#This Row],[Popolazione al 31/12/2022]]</f>
        <v>1.0419627982678958</v>
      </c>
      <c r="N6" s="17">
        <f>DB_Comuni[[#This Row],[Concorso alla finanza pubblica 2024]]/DB_Comuni[[#This Row],[Popolazione al 31/12/2022]]</f>
        <v>1.0625276278555988</v>
      </c>
      <c r="O6" s="14">
        <v>305801.82646260847</v>
      </c>
      <c r="P6" s="14">
        <f>DB_Comuni[[#This Row],[Concorso alla finanza pubblica 2024]]</f>
        <v>305801.82646260847</v>
      </c>
    </row>
    <row r="7" spans="2:16" x14ac:dyDescent="0.25">
      <c r="B7" s="11" t="s">
        <v>25</v>
      </c>
      <c r="C7" s="12" t="s">
        <v>26</v>
      </c>
      <c r="D7" s="12" t="s">
        <v>27</v>
      </c>
      <c r="E7" s="12" t="s">
        <v>19</v>
      </c>
      <c r="F7" s="12" t="s">
        <v>28</v>
      </c>
      <c r="G7" s="13">
        <v>406494</v>
      </c>
      <c r="H7" s="15">
        <v>2022</v>
      </c>
      <c r="I7" s="14">
        <v>72205480.099999994</v>
      </c>
      <c r="J7" s="14">
        <v>-36793599.609999999</v>
      </c>
      <c r="K7" s="14">
        <f xml:space="preserve"> DB_Comuni[[#This Row],[Spesa corrente al netto della Missione 12]] + DB_Comuni[[#This Row],[Concorso alla finanza pubblica e altri trasferimenti allo Stato contabilizzati in spesa]]</f>
        <v>35411880.489999995</v>
      </c>
      <c r="L7" s="14">
        <f xml:space="preserve"> DB_Comuni[[#This Row],[Base di riparto]] / SUM( DB_Comuni[Base di riparto] ) * 50000000</f>
        <v>429566.65516624699</v>
      </c>
      <c r="M7" s="17">
        <f xml:space="preserve"> DB_Comuni[[#This Row],[Concorso alla finanza pubblica pre soglia massima]] / DB_Comuni[[#This Row],[Popolazione al 31/12/2022]]</f>
        <v>1.056760137089962</v>
      </c>
      <c r="N7" s="17">
        <f>DB_Comuni[[#This Row],[Concorso alla finanza pubblica 2024]]/DB_Comuni[[#This Row],[Popolazione al 31/12/2022]]</f>
        <v>1.0753994406123331</v>
      </c>
      <c r="O7" s="14">
        <v>437143.4202122697</v>
      </c>
      <c r="P7" s="14">
        <f>DB_Comuni[[#This Row],[Concorso alla finanza pubblica 2024]]</f>
        <v>437143.4202122697</v>
      </c>
    </row>
    <row r="8" spans="2:16" x14ac:dyDescent="0.25">
      <c r="B8" s="11" t="s">
        <v>29</v>
      </c>
      <c r="C8" s="12" t="s">
        <v>30</v>
      </c>
      <c r="D8" s="12" t="s">
        <v>31</v>
      </c>
      <c r="E8" s="12" t="s">
        <v>19</v>
      </c>
      <c r="F8" s="12" t="s">
        <v>32</v>
      </c>
      <c r="G8" s="13">
        <v>461655</v>
      </c>
      <c r="H8" s="15">
        <v>2022</v>
      </c>
      <c r="I8" s="14">
        <v>43445995.32</v>
      </c>
      <c r="J8" s="14">
        <v>-16370178.51</v>
      </c>
      <c r="K8" s="14">
        <f xml:space="preserve"> DB_Comuni[[#This Row],[Spesa corrente al netto della Missione 12]] + DB_Comuni[[#This Row],[Concorso alla finanza pubblica e altri trasferimenti allo Stato contabilizzati in spesa]]</f>
        <v>27075816.810000002</v>
      </c>
      <c r="L8" s="14">
        <f xml:space="preserve"> DB_Comuni[[#This Row],[Base di riparto]] / SUM( DB_Comuni[Base di riparto] ) * 50000000</f>
        <v>328445.36641453422</v>
      </c>
      <c r="M8" s="17">
        <f xml:space="preserve"> DB_Comuni[[#This Row],[Concorso alla finanza pubblica pre soglia massima]] / DB_Comuni[[#This Row],[Popolazione al 31/12/2022]]</f>
        <v>0.71145198560512546</v>
      </c>
      <c r="N8" s="17">
        <f>DB_Comuni[[#This Row],[Concorso alla finanza pubblica 2024]]/DB_Comuni[[#This Row],[Popolazione al 31/12/2022]]</f>
        <v>0.77502503392113076</v>
      </c>
      <c r="O8" s="14">
        <v>357794.18203485961</v>
      </c>
      <c r="P8" s="14">
        <f>DB_Comuni[[#This Row],[Concorso alla finanza pubblica 2024]]</f>
        <v>357794.18203485961</v>
      </c>
    </row>
    <row r="9" spans="2:16" x14ac:dyDescent="0.25">
      <c r="B9" s="11" t="s">
        <v>33</v>
      </c>
      <c r="C9" s="12" t="s">
        <v>34</v>
      </c>
      <c r="D9" s="12" t="s">
        <v>35</v>
      </c>
      <c r="E9" s="12" t="s">
        <v>19</v>
      </c>
      <c r="F9" s="12" t="s">
        <v>36</v>
      </c>
      <c r="G9" s="13">
        <v>334052</v>
      </c>
      <c r="H9" s="15">
        <v>2022</v>
      </c>
      <c r="I9" s="14">
        <v>43813774.100000001</v>
      </c>
      <c r="J9" s="14">
        <v>-19843971.960000001</v>
      </c>
      <c r="K9" s="14">
        <f xml:space="preserve"> DB_Comuni[[#This Row],[Spesa corrente al netto della Missione 12]] + DB_Comuni[[#This Row],[Concorso alla finanza pubblica e altri trasferimenti allo Stato contabilizzati in spesa]]</f>
        <v>23969802.140000001</v>
      </c>
      <c r="L9" s="14">
        <f xml:space="preserve"> DB_Comuni[[#This Row],[Base di riparto]] / SUM( DB_Comuni[Base di riparto] ) * 50000000</f>
        <v>290767.60645863548</v>
      </c>
      <c r="M9" s="17">
        <f xml:space="preserve"> DB_Comuni[[#This Row],[Concorso alla finanza pubblica pre soglia massima]] / DB_Comuni[[#This Row],[Popolazione al 31/12/2022]]</f>
        <v>0.87042618053068233</v>
      </c>
      <c r="N9" s="17">
        <f>DB_Comuni[[#This Row],[Concorso alla finanza pubblica 2024]]/DB_Comuni[[#This Row],[Popolazione al 31/12/2022]]</f>
        <v>0.91331247160437512</v>
      </c>
      <c r="O9" s="14">
        <v>305093.85776438471</v>
      </c>
      <c r="P9" s="14">
        <f>DB_Comuni[[#This Row],[Concorso alla finanza pubblica 2024]]</f>
        <v>305093.85776438471</v>
      </c>
    </row>
    <row r="10" spans="2:16" x14ac:dyDescent="0.25">
      <c r="B10" s="11" t="s">
        <v>37</v>
      </c>
      <c r="C10" s="12" t="s">
        <v>30</v>
      </c>
      <c r="D10" s="12" t="s">
        <v>38</v>
      </c>
      <c r="E10" s="12" t="s">
        <v>19</v>
      </c>
      <c r="F10" s="12" t="s">
        <v>39</v>
      </c>
      <c r="G10" s="13">
        <v>201462</v>
      </c>
      <c r="H10" s="15">
        <v>2022</v>
      </c>
      <c r="I10" s="14">
        <v>25080956.34</v>
      </c>
      <c r="J10" s="14">
        <v>-11029456.560000001</v>
      </c>
      <c r="K10" s="14">
        <f xml:space="preserve"> DB_Comuni[[#This Row],[Spesa corrente al netto della Missione 12]] + DB_Comuni[[#This Row],[Concorso alla finanza pubblica e altri trasferimenti allo Stato contabilizzati in spesa]]</f>
        <v>14051499.779999999</v>
      </c>
      <c r="L10" s="14">
        <f xml:space="preserve"> DB_Comuni[[#This Row],[Base di riparto]] / SUM( DB_Comuni[Base di riparto] ) * 50000000</f>
        <v>170452.84455504655</v>
      </c>
      <c r="M10" s="17">
        <f xml:space="preserve"> DB_Comuni[[#This Row],[Concorso alla finanza pubblica pre soglia massima]] / DB_Comuni[[#This Row],[Popolazione al 31/12/2022]]</f>
        <v>0.84607938248923642</v>
      </c>
      <c r="N10" s="17">
        <f>DB_Comuni[[#This Row],[Concorso alla finanza pubblica 2024]]/DB_Comuni[[#This Row],[Popolazione al 31/12/2022]]</f>
        <v>0.89213383743346719</v>
      </c>
      <c r="O10" s="14">
        <v>179731.06715702117</v>
      </c>
      <c r="P10" s="14">
        <f>DB_Comuni[[#This Row],[Concorso alla finanza pubblica 2024]]</f>
        <v>179731.06715702117</v>
      </c>
    </row>
    <row r="11" spans="2:16" x14ac:dyDescent="0.25">
      <c r="B11" s="11" t="s">
        <v>40</v>
      </c>
      <c r="C11" s="12" t="s">
        <v>26</v>
      </c>
      <c r="D11" s="12" t="s">
        <v>41</v>
      </c>
      <c r="E11" s="12" t="s">
        <v>19</v>
      </c>
      <c r="F11" s="12" t="s">
        <v>42</v>
      </c>
      <c r="G11" s="13">
        <v>207951</v>
      </c>
      <c r="H11" s="15">
        <v>2022</v>
      </c>
      <c r="I11" s="14">
        <v>34759638.579999998</v>
      </c>
      <c r="J11" s="14">
        <v>-18461283.190000001</v>
      </c>
      <c r="K11" s="14">
        <f xml:space="preserve"> DB_Comuni[[#This Row],[Spesa corrente al netto della Missione 12]] + DB_Comuni[[#This Row],[Concorso alla finanza pubblica e altri trasferimenti allo Stato contabilizzati in spesa]]</f>
        <v>16298355.389999997</v>
      </c>
      <c r="L11" s="14">
        <f xml:space="preserve"> DB_Comuni[[#This Row],[Base di riparto]] / SUM( DB_Comuni[Base di riparto] ) * 50000000</f>
        <v>197708.50665697228</v>
      </c>
      <c r="M11" s="17">
        <f xml:space="preserve"> DB_Comuni[[#This Row],[Concorso alla finanza pubblica pre soglia massima]] / DB_Comuni[[#This Row],[Popolazione al 31/12/2022]]</f>
        <v>0.95074564035264209</v>
      </c>
      <c r="N11" s="17">
        <f>DB_Comuni[[#This Row],[Concorso alla finanza pubblica 2024]]/DB_Comuni[[#This Row],[Popolazione al 31/12/2022]]</f>
        <v>0.98318024039592233</v>
      </c>
      <c r="O11" s="14">
        <v>204453.31417057244</v>
      </c>
      <c r="P11" s="14">
        <f>DB_Comuni[[#This Row],[Concorso alla finanza pubblica 2024]]</f>
        <v>204453.31417057244</v>
      </c>
    </row>
    <row r="12" spans="2:16" x14ac:dyDescent="0.25">
      <c r="B12" s="11" t="s">
        <v>43</v>
      </c>
      <c r="C12" s="12" t="s">
        <v>44</v>
      </c>
      <c r="D12" s="12" t="s">
        <v>45</v>
      </c>
      <c r="E12" s="12" t="s">
        <v>19</v>
      </c>
      <c r="F12" s="12" t="s">
        <v>46</v>
      </c>
      <c r="G12" s="13">
        <v>379509</v>
      </c>
      <c r="H12" s="15">
        <v>2022</v>
      </c>
      <c r="I12" s="14">
        <v>26476278.669999998</v>
      </c>
      <c r="J12" s="14">
        <v>-12141216.85</v>
      </c>
      <c r="K12" s="14">
        <f xml:space="preserve"> DB_Comuni[[#This Row],[Spesa corrente al netto della Missione 12]] + DB_Comuni[[#This Row],[Concorso alla finanza pubblica e altri trasferimenti allo Stato contabilizzati in spesa]]</f>
        <v>14335061.819999998</v>
      </c>
      <c r="L12" s="14">
        <f xml:space="preserve"> DB_Comuni[[#This Row],[Base di riparto]] / SUM( DB_Comuni[Base di riparto] ) * 50000000</f>
        <v>173892.61661372936</v>
      </c>
      <c r="M12" s="17">
        <f xml:space="preserve"> DB_Comuni[[#This Row],[Concorso alla finanza pubblica pre soglia massima]] / DB_Comuni[[#This Row],[Popolazione al 31/12/2022]]</f>
        <v>0.45820419703809229</v>
      </c>
      <c r="N12" s="17">
        <f>DB_Comuni[[#This Row],[Concorso alla finanza pubblica 2024]]/DB_Comuni[[#This Row],[Popolazione al 31/12/2022]]</f>
        <v>0.55473149636755215</v>
      </c>
      <c r="O12" s="14">
        <v>210525.59545495335</v>
      </c>
      <c r="P12" s="14">
        <f>DB_Comuni[[#This Row],[Concorso alla finanza pubblica 2024]]</f>
        <v>210525.59545495335</v>
      </c>
    </row>
    <row r="13" spans="2:16" x14ac:dyDescent="0.25">
      <c r="B13" s="11" t="s">
        <v>47</v>
      </c>
      <c r="C13" s="12" t="s">
        <v>48</v>
      </c>
      <c r="D13" s="12" t="s">
        <v>49</v>
      </c>
      <c r="E13" s="12" t="s">
        <v>19</v>
      </c>
      <c r="F13" s="12" t="s">
        <v>50</v>
      </c>
      <c r="G13" s="13">
        <v>198105</v>
      </c>
      <c r="H13" s="15">
        <v>2022</v>
      </c>
      <c r="I13" s="14">
        <v>69159945.670000002</v>
      </c>
      <c r="J13" s="14">
        <v>-31728269.75</v>
      </c>
      <c r="K13" s="14">
        <f xml:space="preserve"> DB_Comuni[[#This Row],[Spesa corrente al netto della Missione 12]] + DB_Comuni[[#This Row],[Concorso alla finanza pubblica e altri trasferimenti allo Stato contabilizzati in spesa]]</f>
        <v>37431675.920000002</v>
      </c>
      <c r="L13" s="14">
        <f xml:space="preserve"> DB_Comuni[[#This Row],[Base di riparto]] / SUM( DB_Comuni[Base di riparto] ) * 50000000</f>
        <v>454067.94555183343</v>
      </c>
      <c r="M13" s="17">
        <f xml:space="preserve"> DB_Comuni[[#This Row],[Concorso alla finanza pubblica pre soglia massima]] / DB_Comuni[[#This Row],[Popolazione al 31/12/2022]]</f>
        <v>2.2920569675264804</v>
      </c>
      <c r="N13" s="17">
        <f>DB_Comuni[[#This Row],[Concorso alla finanza pubblica 2024]]/DB_Comuni[[#This Row],[Popolazione al 31/12/2022]]</f>
        <v>1.2</v>
      </c>
      <c r="O13" s="14">
        <v>237726</v>
      </c>
      <c r="P13" s="14">
        <f>DB_Comuni[[#This Row],[Concorso alla finanza pubblica 2024]]</f>
        <v>237726</v>
      </c>
    </row>
    <row r="14" spans="2:16" x14ac:dyDescent="0.25">
      <c r="B14" s="11" t="s">
        <v>51</v>
      </c>
      <c r="C14" s="12" t="s">
        <v>17</v>
      </c>
      <c r="D14" s="12" t="s">
        <v>52</v>
      </c>
      <c r="E14" s="12" t="s">
        <v>19</v>
      </c>
      <c r="F14" s="12" t="s">
        <v>53</v>
      </c>
      <c r="G14" s="13">
        <v>263125</v>
      </c>
      <c r="H14" s="15">
        <v>2022</v>
      </c>
      <c r="I14" s="14">
        <v>37890074.229999997</v>
      </c>
      <c r="J14" s="14">
        <v>-21070745.640000001</v>
      </c>
      <c r="K14" s="14">
        <f xml:space="preserve"> DB_Comuni[[#This Row],[Spesa corrente al netto della Missione 12]] + DB_Comuni[[#This Row],[Concorso alla finanza pubblica e altri trasferimenti allo Stato contabilizzati in spesa]]</f>
        <v>16819328.589999996</v>
      </c>
      <c r="L14" s="14">
        <f xml:space="preserve"> DB_Comuni[[#This Row],[Base di riparto]] / SUM( DB_Comuni[Base di riparto] ) * 50000000</f>
        <v>204028.21382469678</v>
      </c>
      <c r="M14" s="17">
        <f xml:space="preserve"> DB_Comuni[[#This Row],[Concorso alla finanza pubblica pre soglia massima]] / DB_Comuni[[#This Row],[Popolazione al 31/12/2022]]</f>
        <v>0.7754041380511042</v>
      </c>
      <c r="N14" s="17">
        <f>DB_Comuni[[#This Row],[Concorso alla finanza pubblica 2024]]/DB_Comuni[[#This Row],[Popolazione al 31/12/2022]]</f>
        <v>0.83065531593151565</v>
      </c>
      <c r="O14" s="14">
        <v>218566.18000448006</v>
      </c>
      <c r="P14" s="14">
        <f>DB_Comuni[[#This Row],[Concorso alla finanza pubblica 2024]]</f>
        <v>218566.18000448006</v>
      </c>
    </row>
    <row r="15" spans="2:16" x14ac:dyDescent="0.25">
      <c r="B15" s="11" t="s">
        <v>54</v>
      </c>
      <c r="C15" s="12" t="s">
        <v>55</v>
      </c>
      <c r="D15" s="12" t="s">
        <v>56</v>
      </c>
      <c r="E15" s="12" t="s">
        <v>19</v>
      </c>
      <c r="F15" s="12" t="s">
        <v>57</v>
      </c>
      <c r="G15" s="13">
        <v>1106303</v>
      </c>
      <c r="H15" s="15">
        <v>2022</v>
      </c>
      <c r="I15" s="14">
        <v>114407898.28</v>
      </c>
      <c r="J15" s="14">
        <v>-49162139.280000001</v>
      </c>
      <c r="K15" s="14">
        <f xml:space="preserve"> DB_Comuni[[#This Row],[Spesa corrente al netto della Missione 12]] + DB_Comuni[[#This Row],[Concorso alla finanza pubblica e altri trasferimenti allo Stato contabilizzati in spesa]]</f>
        <v>65245759</v>
      </c>
      <c r="L15" s="14">
        <f xml:space="preserve"> DB_Comuni[[#This Row],[Base di riparto]] / SUM( DB_Comuni[Base di riparto] ) * 50000000</f>
        <v>791468.91013957153</v>
      </c>
      <c r="M15" s="17">
        <f xml:space="preserve"> DB_Comuni[[#This Row],[Concorso alla finanza pubblica pre soglia massima]] / DB_Comuni[[#This Row],[Popolazione al 31/12/2022]]</f>
        <v>0.71541784677395936</v>
      </c>
      <c r="N15" s="17">
        <f>DB_Comuni[[#This Row],[Concorso alla finanza pubblica 2024]]/DB_Comuni[[#This Row],[Popolazione al 31/12/2022]]</f>
        <v>0.77847483141500917</v>
      </c>
      <c r="O15" s="14">
        <v>861229.04141891887</v>
      </c>
      <c r="P15" s="14">
        <f>DB_Comuni[[#This Row],[Concorso alla finanza pubblica 2024]]</f>
        <v>861229.04141891887</v>
      </c>
    </row>
    <row r="16" spans="2:16" x14ac:dyDescent="0.25">
      <c r="B16" s="11" t="s">
        <v>58</v>
      </c>
      <c r="C16" s="12" t="s">
        <v>26</v>
      </c>
      <c r="D16" s="12" t="s">
        <v>59</v>
      </c>
      <c r="E16" s="12" t="s">
        <v>19</v>
      </c>
      <c r="F16" s="12" t="s">
        <v>60</v>
      </c>
      <c r="G16" s="13">
        <v>169106</v>
      </c>
      <c r="H16" s="15">
        <v>2022</v>
      </c>
      <c r="I16" s="14">
        <v>15734194.18</v>
      </c>
      <c r="J16" s="14">
        <v>-467867.46</v>
      </c>
      <c r="K16" s="14">
        <f xml:space="preserve"> DB_Comuni[[#This Row],[Spesa corrente al netto della Missione 12]] + DB_Comuni[[#This Row],[Concorso alla finanza pubblica e altri trasferimenti allo Stato contabilizzati in spesa]]</f>
        <v>15266326.719999999</v>
      </c>
      <c r="L16" s="14">
        <f xml:space="preserve"> DB_Comuni[[#This Row],[Base di riparto]] / SUM( DB_Comuni[Base di riparto] ) * 50000000</f>
        <v>185189.40014036806</v>
      </c>
      <c r="M16" s="17">
        <f xml:space="preserve"> DB_Comuni[[#This Row],[Concorso alla finanza pubblica pre soglia massima]] / DB_Comuni[[#This Row],[Popolazione al 31/12/2022]]</f>
        <v>1.095108394382033</v>
      </c>
      <c r="N16" s="17">
        <f>DB_Comuni[[#This Row],[Concorso alla finanza pubblica 2024]]/DB_Comuni[[#This Row],[Popolazione al 31/12/2022]]</f>
        <v>1.1087575729999293</v>
      </c>
      <c r="O16" s="14">
        <v>187497.55813972605</v>
      </c>
      <c r="P16" s="14">
        <f>DB_Comuni[[#This Row],[Concorso alla finanza pubblica 2024]]</f>
        <v>187497.55813972605</v>
      </c>
    </row>
    <row r="17" spans="2:16" x14ac:dyDescent="0.25">
      <c r="B17" s="11" t="s">
        <v>61</v>
      </c>
      <c r="C17" s="12" t="s">
        <v>55</v>
      </c>
      <c r="D17" s="12" t="s">
        <v>62</v>
      </c>
      <c r="E17" s="12" t="s">
        <v>19</v>
      </c>
      <c r="F17" s="12" t="s">
        <v>63</v>
      </c>
      <c r="G17" s="13">
        <v>1257326</v>
      </c>
      <c r="H17" s="15">
        <v>2022</v>
      </c>
      <c r="I17" s="14">
        <v>162748048.50999999</v>
      </c>
      <c r="J17" s="14">
        <v>-64261827.450000003</v>
      </c>
      <c r="K17" s="14">
        <f xml:space="preserve"> DB_Comuni[[#This Row],[Spesa corrente al netto della Missione 12]] + DB_Comuni[[#This Row],[Concorso alla finanza pubblica e altri trasferimenti allo Stato contabilizzati in spesa]]</f>
        <v>98486221.059999987</v>
      </c>
      <c r="L17" s="14">
        <f xml:space="preserve"> DB_Comuni[[#This Row],[Base di riparto]] / SUM( DB_Comuni[Base di riparto] ) * 50000000</f>
        <v>1194694.9999634936</v>
      </c>
      <c r="M17" s="17">
        <f xml:space="preserve"> DB_Comuni[[#This Row],[Concorso alla finanza pubblica pre soglia massima]] / DB_Comuni[[#This Row],[Popolazione al 31/12/2022]]</f>
        <v>0.95018714316215014</v>
      </c>
      <c r="N17" s="17">
        <f>DB_Comuni[[#This Row],[Concorso alla finanza pubblica 2024]]/DB_Comuni[[#This Row],[Popolazione al 31/12/2022]]</f>
        <v>0.98269441849594286</v>
      </c>
      <c r="O17" s="14">
        <v>1235567.2424298299</v>
      </c>
      <c r="P17" s="14">
        <f>DB_Comuni[[#This Row],[Concorso alla finanza pubblica 2024]]</f>
        <v>1235567.2424298299</v>
      </c>
    </row>
    <row r="18" spans="2:16" x14ac:dyDescent="0.25">
      <c r="B18" s="11" t="s">
        <v>64</v>
      </c>
      <c r="C18" s="12" t="s">
        <v>44</v>
      </c>
      <c r="D18" s="12" t="s">
        <v>65</v>
      </c>
      <c r="E18" s="12" t="s">
        <v>19</v>
      </c>
      <c r="F18" s="12" t="s">
        <v>66</v>
      </c>
      <c r="G18" s="13">
        <v>379522</v>
      </c>
      <c r="H18" s="15">
        <v>2022</v>
      </c>
      <c r="I18" s="14">
        <v>53583624.009999998</v>
      </c>
      <c r="J18" s="14">
        <v>-28352586.57</v>
      </c>
      <c r="K18" s="14">
        <f xml:space="preserve"> DB_Comuni[[#This Row],[Spesa corrente al netto della Missione 12]] + DB_Comuni[[#This Row],[Concorso alla finanza pubblica e altri trasferimenti allo Stato contabilizzati in spesa]]</f>
        <v>25231037.439999998</v>
      </c>
      <c r="L18" s="14">
        <f xml:space="preserve"> DB_Comuni[[#This Row],[Base di riparto]] / SUM( DB_Comuni[Base di riparto] ) * 50000000</f>
        <v>306067.12237537961</v>
      </c>
      <c r="M18" s="17">
        <f xml:space="preserve"> DB_Comuni[[#This Row],[Concorso alla finanza pubblica pre soglia massima]] / DB_Comuni[[#This Row],[Popolazione al 31/12/2022]]</f>
        <v>0.80645423025642682</v>
      </c>
      <c r="N18" s="17">
        <f>DB_Comuni[[#This Row],[Concorso alla finanza pubblica 2024]]/DB_Comuni[[#This Row],[Popolazione al 31/12/2022]]</f>
        <v>0.85766496798802228</v>
      </c>
      <c r="O18" s="14">
        <v>325502.72398075019</v>
      </c>
      <c r="P18" s="14">
        <f>DB_Comuni[[#This Row],[Concorso alla finanza pubblica 2024]]</f>
        <v>325502.72398075019</v>
      </c>
    </row>
    <row r="19" spans="2:16" x14ac:dyDescent="0.25">
      <c r="B19" s="11" t="s">
        <v>67</v>
      </c>
      <c r="C19" s="12" t="s">
        <v>68</v>
      </c>
      <c r="D19" s="12" t="s">
        <v>69</v>
      </c>
      <c r="E19" s="12" t="s">
        <v>19</v>
      </c>
      <c r="F19" s="12" t="s">
        <v>70</v>
      </c>
      <c r="G19" s="13">
        <v>210724</v>
      </c>
      <c r="H19" s="15">
        <v>2022</v>
      </c>
      <c r="I19" s="14">
        <v>25907424.050000001</v>
      </c>
      <c r="J19" s="14">
        <v>-7921695</v>
      </c>
      <c r="K19" s="14">
        <f xml:space="preserve"> DB_Comuni[[#This Row],[Spesa corrente al netto della Missione 12]] + DB_Comuni[[#This Row],[Concorso alla finanza pubblica e altri trasferimenti allo Stato contabilizzati in spesa]]</f>
        <v>17985729.050000001</v>
      </c>
      <c r="L19" s="14">
        <f xml:space="preserve"> DB_Comuni[[#This Row],[Base di riparto]] / SUM( DB_Comuni[Base di riparto] ) * 50000000</f>
        <v>218177.32811214801</v>
      </c>
      <c r="M19" s="17">
        <f xml:space="preserve"> DB_Comuni[[#This Row],[Concorso alla finanza pubblica pre soglia massima]] / DB_Comuni[[#This Row],[Popolazione al 31/12/2022]]</f>
        <v>1.0353700960125474</v>
      </c>
      <c r="N19" s="17">
        <f>DB_Comuni[[#This Row],[Concorso alla finanza pubblica 2024]]/DB_Comuni[[#This Row],[Popolazione al 31/12/2022]]</f>
        <v>1.056792810939384</v>
      </c>
      <c r="O19" s="14">
        <v>222691.60829239077</v>
      </c>
      <c r="P19" s="14">
        <f>DB_Comuni[[#This Row],[Concorso alla finanza pubblica 2024]]</f>
        <v>222691.60829239077</v>
      </c>
    </row>
    <row r="20" spans="2:16" x14ac:dyDescent="0.25">
      <c r="B20" s="11" t="s">
        <v>71</v>
      </c>
      <c r="C20" s="12" t="s">
        <v>17</v>
      </c>
      <c r="D20" s="12" t="s">
        <v>72</v>
      </c>
      <c r="E20" s="12" t="s">
        <v>19</v>
      </c>
      <c r="F20" s="12" t="s">
        <v>73</v>
      </c>
      <c r="G20" s="13">
        <v>906074</v>
      </c>
      <c r="H20" s="15">
        <v>2022</v>
      </c>
      <c r="I20" s="14">
        <v>124625326.70999999</v>
      </c>
      <c r="J20" s="14">
        <v>-63621586.200000003</v>
      </c>
      <c r="K20" s="14">
        <f xml:space="preserve"> DB_Comuni[[#This Row],[Spesa corrente al netto della Missione 12]] + DB_Comuni[[#This Row],[Concorso alla finanza pubblica e altri trasferimenti allo Stato contabilizzati in spesa]]</f>
        <v>61003740.50999999</v>
      </c>
      <c r="L20" s="14">
        <f xml:space="preserve"> DB_Comuni[[#This Row],[Base di riparto]] / SUM( DB_Comuni[Base di riparto] ) * 50000000</f>
        <v>740010.76477456454</v>
      </c>
      <c r="M20" s="17">
        <f xml:space="preserve"> DB_Comuni[[#This Row],[Concorso alla finanza pubblica pre soglia massima]] / DB_Comuni[[#This Row],[Popolazione al 31/12/2022]]</f>
        <v>0.81672221559670022</v>
      </c>
      <c r="N20" s="17">
        <f>DB_Comuni[[#This Row],[Concorso alla finanza pubblica 2024]]/DB_Comuni[[#This Row],[Popolazione al 31/12/2022]]</f>
        <v>0.86659681622628792</v>
      </c>
      <c r="O20" s="14">
        <v>785200.84366541763</v>
      </c>
      <c r="P20" s="14">
        <f>DB_Comuni[[#This Row],[Concorso alla finanza pubblica 2024]]</f>
        <v>785200.84366541763</v>
      </c>
    </row>
    <row r="21" spans="2:16" x14ac:dyDescent="0.25">
      <c r="B21" s="11" t="s">
        <v>74</v>
      </c>
      <c r="C21" s="12" t="s">
        <v>75</v>
      </c>
      <c r="D21" s="12" t="s">
        <v>76</v>
      </c>
      <c r="E21" s="12" t="s">
        <v>19</v>
      </c>
      <c r="F21" s="12" t="s">
        <v>77</v>
      </c>
      <c r="G21" s="13">
        <v>342021</v>
      </c>
      <c r="H21" s="15">
        <v>2022</v>
      </c>
      <c r="I21" s="14">
        <v>50872588.289999999</v>
      </c>
      <c r="J21" s="14">
        <v>-26081010.829999998</v>
      </c>
      <c r="K21" s="14">
        <f xml:space="preserve"> DB_Comuni[[#This Row],[Spesa corrente al netto della Missione 12]] + DB_Comuni[[#This Row],[Concorso alla finanza pubblica e altri trasferimenti allo Stato contabilizzati in spesa]]</f>
        <v>24791577.460000001</v>
      </c>
      <c r="L21" s="14">
        <f xml:space="preserve"> DB_Comuni[[#This Row],[Base di riparto]] / SUM( DB_Comuni[Base di riparto] ) * 50000000</f>
        <v>300736.21785757708</v>
      </c>
      <c r="M21" s="17">
        <f xml:space="preserve"> DB_Comuni[[#This Row],[Concorso alla finanza pubblica pre soglia massima]] / DB_Comuni[[#This Row],[Popolazione al 31/12/2022]]</f>
        <v>0.87929167465616753</v>
      </c>
      <c r="N21" s="17">
        <f>DB_Comuni[[#This Row],[Concorso alla finanza pubblica 2024]]/DB_Comuni[[#This Row],[Popolazione al 31/12/2022]]</f>
        <v>0.92102432991561434</v>
      </c>
      <c r="O21" s="14">
        <v>315009.66234206833</v>
      </c>
      <c r="P21" s="14">
        <f>DB_Comuni[[#This Row],[Concorso alla finanza pubblica 2024]]</f>
        <v>315009.66234206833</v>
      </c>
    </row>
    <row r="22" spans="2:16" x14ac:dyDescent="0.25">
      <c r="B22" s="11" t="s">
        <v>78</v>
      </c>
      <c r="C22" s="12" t="s">
        <v>22</v>
      </c>
      <c r="D22" s="12" t="s">
        <v>79</v>
      </c>
      <c r="E22" s="12" t="s">
        <v>19</v>
      </c>
      <c r="F22" s="12" t="s">
        <v>80</v>
      </c>
      <c r="G22" s="13">
        <v>372640</v>
      </c>
      <c r="H22" s="15">
        <v>2022</v>
      </c>
      <c r="I22" s="14">
        <v>40115311.07</v>
      </c>
      <c r="J22" s="14">
        <v>-15755051.57</v>
      </c>
      <c r="K22" s="14">
        <f xml:space="preserve"> DB_Comuni[[#This Row],[Spesa corrente al netto della Missione 12]] + DB_Comuni[[#This Row],[Concorso alla finanza pubblica e altri trasferimenti allo Stato contabilizzati in spesa]]</f>
        <v>24360259.5</v>
      </c>
      <c r="L22" s="14">
        <f xml:space="preserve"> DB_Comuni[[#This Row],[Base di riparto]] / SUM( DB_Comuni[Base di riparto] ) * 50000000</f>
        <v>295504.08076610992</v>
      </c>
      <c r="M22" s="17">
        <f xml:space="preserve"> DB_Comuni[[#This Row],[Concorso alla finanza pubblica pre soglia massima]] / DB_Comuni[[#This Row],[Popolazione al 31/12/2022]]</f>
        <v>0.79300150484679566</v>
      </c>
      <c r="N22" s="17">
        <f>DB_Comuni[[#This Row],[Concorso alla finanza pubblica 2024]]/DB_Comuni[[#This Row],[Popolazione al 31/12/2022]]</f>
        <v>0.84596279879241609</v>
      </c>
      <c r="O22" s="14">
        <v>315239.57734200591</v>
      </c>
      <c r="P22" s="14">
        <f>DB_Comuni[[#This Row],[Concorso alla finanza pubblica 2024]]</f>
        <v>315239.57734200591</v>
      </c>
    </row>
    <row r="23" spans="2:16" x14ac:dyDescent="0.25">
      <c r="B23" s="11" t="s">
        <v>81</v>
      </c>
      <c r="C23" s="12" t="s">
        <v>55</v>
      </c>
      <c r="D23" s="12" t="s">
        <v>82</v>
      </c>
      <c r="E23" s="12" t="s">
        <v>19</v>
      </c>
      <c r="F23" s="12" t="s">
        <v>83</v>
      </c>
      <c r="G23" s="13">
        <v>597117</v>
      </c>
      <c r="H23" s="15">
        <v>2022</v>
      </c>
      <c r="I23" s="14">
        <v>63749291.740000002</v>
      </c>
      <c r="J23" s="14">
        <v>-29705775</v>
      </c>
      <c r="K23" s="14">
        <f xml:space="preserve"> DB_Comuni[[#This Row],[Spesa corrente al netto della Missione 12]] + DB_Comuni[[#This Row],[Concorso alla finanza pubblica e altri trasferimenti allo Stato contabilizzati in spesa]]</f>
        <v>34043516.740000002</v>
      </c>
      <c r="L23" s="14">
        <f xml:space="preserve"> DB_Comuni[[#This Row],[Base di riparto]] / SUM( DB_Comuni[Base di riparto] ) * 50000000</f>
        <v>412967.60899855674</v>
      </c>
      <c r="M23" s="17">
        <f xml:space="preserve"> DB_Comuni[[#This Row],[Concorso alla finanza pubblica pre soglia massima]] / DB_Comuni[[#This Row],[Popolazione al 31/12/2022]]</f>
        <v>0.69160249833542964</v>
      </c>
      <c r="N23" s="17">
        <f>DB_Comuni[[#This Row],[Concorso alla finanza pubblica 2024]]/DB_Comuni[[#This Row],[Popolazione al 31/12/2022]]</f>
        <v>0.75775849116469274</v>
      </c>
      <c r="O23" s="14">
        <v>452470.47696878784</v>
      </c>
      <c r="P23" s="14">
        <f>DB_Comuni[[#This Row],[Concorso alla finanza pubblica 2024]]</f>
        <v>452470.47696878784</v>
      </c>
    </row>
    <row r="24" spans="2:16" x14ac:dyDescent="0.25">
      <c r="B24" s="11" t="s">
        <v>84</v>
      </c>
      <c r="C24" s="12" t="s">
        <v>75</v>
      </c>
      <c r="D24" s="12" t="s">
        <v>85</v>
      </c>
      <c r="E24" s="12" t="s">
        <v>19</v>
      </c>
      <c r="F24" s="12" t="s">
        <v>86</v>
      </c>
      <c r="G24" s="13">
        <v>672432</v>
      </c>
      <c r="H24" s="15">
        <v>2022</v>
      </c>
      <c r="I24" s="14">
        <v>77439844.420000002</v>
      </c>
      <c r="J24" s="14">
        <v>-32101858.84</v>
      </c>
      <c r="K24" s="14">
        <f xml:space="preserve"> DB_Comuni[[#This Row],[Spesa corrente al netto della Missione 12]] + DB_Comuni[[#This Row],[Concorso alla finanza pubblica e altri trasferimenti allo Stato contabilizzati in spesa]]</f>
        <v>45337985.579999998</v>
      </c>
      <c r="L24" s="14">
        <f xml:space="preserve"> DB_Comuni[[#This Row],[Base di riparto]] / SUM( DB_Comuni[Base di riparto] ) * 50000000</f>
        <v>549976.06871162634</v>
      </c>
      <c r="M24" s="17">
        <f xml:space="preserve"> DB_Comuni[[#This Row],[Concorso alla finanza pubblica pre soglia massima]] / DB_Comuni[[#This Row],[Popolazione al 31/12/2022]]</f>
        <v>0.81789098185634579</v>
      </c>
      <c r="N24" s="17">
        <f>DB_Comuni[[#This Row],[Concorso alla finanza pubblica 2024]]/DB_Comuni[[#This Row],[Popolazione al 31/12/2022]]</f>
        <v>0.86761349501099694</v>
      </c>
      <c r="O24" s="14">
        <v>583411.07767723466</v>
      </c>
      <c r="P24" s="14">
        <f>DB_Comuni[[#This Row],[Concorso alla finanza pubblica 2024]]</f>
        <v>583411.07767723466</v>
      </c>
    </row>
    <row r="25" spans="2:16" x14ac:dyDescent="0.25">
      <c r="B25" s="11" t="s">
        <v>87</v>
      </c>
      <c r="C25" s="12" t="s">
        <v>55</v>
      </c>
      <c r="D25" s="12" t="s">
        <v>88</v>
      </c>
      <c r="E25" s="12" t="s">
        <v>19</v>
      </c>
      <c r="F25" s="12" t="s">
        <v>89</v>
      </c>
      <c r="G25" s="13">
        <v>352189</v>
      </c>
      <c r="H25" s="15">
        <v>2022</v>
      </c>
      <c r="I25" s="14">
        <v>57946696.07</v>
      </c>
      <c r="J25" s="14">
        <v>-26912721.670000002</v>
      </c>
      <c r="K25" s="14">
        <f xml:space="preserve"> DB_Comuni[[#This Row],[Spesa corrente al netto della Missione 12]] + DB_Comuni[[#This Row],[Concorso alla finanza pubblica e altri trasferimenti allo Stato contabilizzati in spesa]]</f>
        <v>31033974.399999999</v>
      </c>
      <c r="L25" s="14">
        <f xml:space="preserve"> DB_Comuni[[#This Row],[Base di riparto]] / SUM( DB_Comuni[Base di riparto] ) * 50000000</f>
        <v>376460.11437566945</v>
      </c>
      <c r="M25" s="17">
        <f xml:space="preserve"> DB_Comuni[[#This Row],[Concorso alla finanza pubblica pre soglia massima]] / DB_Comuni[[#This Row],[Popolazione al 31/12/2022]]</f>
        <v>1.0689150268056908</v>
      </c>
      <c r="N25" s="17">
        <f>DB_Comuni[[#This Row],[Concorso alla finanza pubblica 2024]]/DB_Comuni[[#This Row],[Popolazione al 31/12/2022]]</f>
        <v>1.0859726569440635</v>
      </c>
      <c r="O25" s="14">
        <v>382467.62407647277</v>
      </c>
      <c r="P25" s="14">
        <f>DB_Comuni[[#This Row],[Concorso alla finanza pubblica 2024]]</f>
        <v>382467.62407647277</v>
      </c>
    </row>
    <row r="26" spans="2:16" x14ac:dyDescent="0.25">
      <c r="B26" s="11" t="s">
        <v>90</v>
      </c>
      <c r="C26" s="12" t="s">
        <v>75</v>
      </c>
      <c r="D26" s="12" t="s">
        <v>91</v>
      </c>
      <c r="E26" s="12" t="s">
        <v>19</v>
      </c>
      <c r="F26" s="12" t="s">
        <v>92</v>
      </c>
      <c r="G26" s="13">
        <v>162749</v>
      </c>
      <c r="H26" s="15">
        <v>2022</v>
      </c>
      <c r="I26" s="14">
        <v>15160291.520000001</v>
      </c>
      <c r="J26" s="14">
        <v>0</v>
      </c>
      <c r="K26" s="14">
        <f xml:space="preserve"> DB_Comuni[[#This Row],[Spesa corrente al netto della Missione 12]] + DB_Comuni[[#This Row],[Concorso alla finanza pubblica e altri trasferimenti allo Stato contabilizzati in spesa]]</f>
        <v>15160291.520000001</v>
      </c>
      <c r="L26" s="14">
        <f xml:space="preserve"> DB_Comuni[[#This Row],[Base di riparto]] / SUM( DB_Comuni[Base di riparto] ) * 50000000</f>
        <v>183903.13164619007</v>
      </c>
      <c r="M26" s="17">
        <f xml:space="preserve"> DB_Comuni[[#This Row],[Concorso alla finanza pubblica pre soglia massima]] / DB_Comuni[[#This Row],[Popolazione al 31/12/2022]]</f>
        <v>1.1299801021584777</v>
      </c>
      <c r="N26" s="17">
        <f>DB_Comuni[[#This Row],[Concorso alla finanza pubblica 2024]]/DB_Comuni[[#This Row],[Popolazione al 31/12/2022]]</f>
        <v>1.1390915471288852</v>
      </c>
      <c r="O26" s="14">
        <v>185386.01020367895</v>
      </c>
      <c r="P26" s="14">
        <f>DB_Comuni[[#This Row],[Concorso alla finanza pubblica 2024]]</f>
        <v>185386.01020367895</v>
      </c>
    </row>
    <row r="27" spans="2:16" x14ac:dyDescent="0.25">
      <c r="B27" s="11" t="s">
        <v>93</v>
      </c>
      <c r="C27" s="12" t="s">
        <v>26</v>
      </c>
      <c r="D27" s="12" t="s">
        <v>94</v>
      </c>
      <c r="E27" s="12" t="s">
        <v>19</v>
      </c>
      <c r="F27" s="12" t="s">
        <v>95</v>
      </c>
      <c r="G27" s="13">
        <v>580736</v>
      </c>
      <c r="H27" s="15">
        <v>2022</v>
      </c>
      <c r="I27" s="14">
        <v>65949826.919999994</v>
      </c>
      <c r="J27" s="14">
        <v>-19698734.129999999</v>
      </c>
      <c r="K27" s="14">
        <f xml:space="preserve"> DB_Comuni[[#This Row],[Spesa corrente al netto della Missione 12]] + DB_Comuni[[#This Row],[Concorso alla finanza pubblica e altri trasferimenti allo Stato contabilizzati in spesa]]</f>
        <v>46251092.789999992</v>
      </c>
      <c r="L27" s="14">
        <f xml:space="preserve"> DB_Comuni[[#This Row],[Base di riparto]] / SUM( DB_Comuni[Base di riparto] ) * 50000000</f>
        <v>561052.58892406314</v>
      </c>
      <c r="M27" s="17">
        <f xml:space="preserve"> DB_Comuni[[#This Row],[Concorso alla finanza pubblica pre soglia massima]] / DB_Comuni[[#This Row],[Popolazione al 31/12/2022]]</f>
        <v>0.9661060945490948</v>
      </c>
      <c r="N27" s="17">
        <f>DB_Comuni[[#This Row],[Concorso alla finanza pubblica 2024]]/DB_Comuni[[#This Row],[Popolazione al 31/12/2022]]</f>
        <v>0.9965418922883752</v>
      </c>
      <c r="O27" s="14">
        <v>578727.75235998188</v>
      </c>
      <c r="P27" s="14">
        <f>DB_Comuni[[#This Row],[Concorso alla finanza pubblica 2024]]</f>
        <v>578727.75235998188</v>
      </c>
    </row>
    <row r="28" spans="2:16" x14ac:dyDescent="0.25">
      <c r="B28" s="11" t="s">
        <v>96</v>
      </c>
      <c r="C28" s="12" t="s">
        <v>30</v>
      </c>
      <c r="D28" s="12" t="s">
        <v>97</v>
      </c>
      <c r="E28" s="12" t="s">
        <v>19</v>
      </c>
      <c r="F28" s="12" t="s">
        <v>98</v>
      </c>
      <c r="G28" s="13">
        <v>167824</v>
      </c>
      <c r="H28" s="15">
        <v>2022</v>
      </c>
      <c r="I28" s="14">
        <v>21608290.52</v>
      </c>
      <c r="J28" s="14">
        <v>-11905341.630000001</v>
      </c>
      <c r="K28" s="14">
        <f xml:space="preserve"> DB_Comuni[[#This Row],[Spesa corrente al netto della Missione 12]] + DB_Comuni[[#This Row],[Concorso alla finanza pubblica e altri trasferimenti allo Stato contabilizzati in spesa]]</f>
        <v>9702948.8899999987</v>
      </c>
      <c r="L28" s="14">
        <f xml:space="preserve"> DB_Comuni[[#This Row],[Base di riparto]] / SUM( DB_Comuni[Base di riparto] ) * 50000000</f>
        <v>117702.39937140229</v>
      </c>
      <c r="M28" s="17">
        <f xml:space="preserve"> DB_Comuni[[#This Row],[Concorso alla finanza pubblica pre soglia massima]] / DB_Comuni[[#This Row],[Popolazione al 31/12/2022]]</f>
        <v>0.70134426167534025</v>
      </c>
      <c r="N28" s="17">
        <f>DB_Comuni[[#This Row],[Concorso alla finanza pubblica 2024]]/DB_Comuni[[#This Row],[Popolazione al 31/12/2022]]</f>
        <v>0.76623259283524148</v>
      </c>
      <c r="O28" s="14">
        <v>128592.21865998156</v>
      </c>
      <c r="P28" s="14">
        <f>DB_Comuni[[#This Row],[Concorso alla finanza pubblica 2024]]</f>
        <v>128592.21865998156</v>
      </c>
    </row>
    <row r="29" spans="2:16" x14ac:dyDescent="0.25">
      <c r="B29" s="11" t="s">
        <v>99</v>
      </c>
      <c r="C29" s="12" t="s">
        <v>100</v>
      </c>
      <c r="D29" s="12" t="s">
        <v>101</v>
      </c>
      <c r="E29" s="12" t="s">
        <v>19</v>
      </c>
      <c r="F29" s="12" t="s">
        <v>102</v>
      </c>
      <c r="G29" s="13">
        <v>339287</v>
      </c>
      <c r="H29" s="15">
        <v>2022</v>
      </c>
      <c r="I29" s="14">
        <v>54519293.649999999</v>
      </c>
      <c r="J29" s="14">
        <v>-29359213.449999999</v>
      </c>
      <c r="K29" s="14">
        <f xml:space="preserve"> DB_Comuni[[#This Row],[Spesa corrente al netto della Missione 12]] + DB_Comuni[[#This Row],[Concorso alla finanza pubblica e altri trasferimenti allo Stato contabilizzati in spesa]]</f>
        <v>25160080.199999999</v>
      </c>
      <c r="L29" s="14">
        <f xml:space="preserve"> DB_Comuni[[#This Row],[Base di riparto]] / SUM( DB_Comuni[Base di riparto] ) * 50000000</f>
        <v>305206.36988709436</v>
      </c>
      <c r="M29" s="17">
        <f xml:space="preserve"> DB_Comuni[[#This Row],[Concorso alla finanza pubblica pre soglia massima]] / DB_Comuni[[#This Row],[Popolazione al 31/12/2022]]</f>
        <v>0.89955220767991217</v>
      </c>
      <c r="N29" s="17">
        <f>DB_Comuni[[#This Row],[Concorso alla finanza pubblica 2024]]/DB_Comuni[[#This Row],[Popolazione al 31/12/2022]]</f>
        <v>0.93864843047647828</v>
      </c>
      <c r="O29" s="14">
        <v>318471.2100310729</v>
      </c>
      <c r="P29" s="14">
        <f>DB_Comuni[[#This Row],[Concorso alla finanza pubblica 2024]]</f>
        <v>318471.2100310729</v>
      </c>
    </row>
    <row r="30" spans="2:16" x14ac:dyDescent="0.25">
      <c r="B30" s="11" t="s">
        <v>103</v>
      </c>
      <c r="C30" s="12" t="s">
        <v>44</v>
      </c>
      <c r="D30" s="12" t="s">
        <v>104</v>
      </c>
      <c r="E30" s="12" t="s">
        <v>19</v>
      </c>
      <c r="F30" s="12" t="s">
        <v>105</v>
      </c>
      <c r="G30" s="13">
        <v>595682</v>
      </c>
      <c r="H30" s="15">
        <v>2022</v>
      </c>
      <c r="I30" s="14">
        <v>101204335.14</v>
      </c>
      <c r="J30" s="14">
        <v>-25051249.469999999</v>
      </c>
      <c r="K30" s="14">
        <f xml:space="preserve"> DB_Comuni[[#This Row],[Spesa corrente al netto della Missione 12]] + DB_Comuni[[#This Row],[Concorso alla finanza pubblica e altri trasferimenti allo Stato contabilizzati in spesa]]</f>
        <v>76153085.670000002</v>
      </c>
      <c r="L30" s="14">
        <f xml:space="preserve"> DB_Comuni[[#This Row],[Base di riparto]] / SUM( DB_Comuni[Base di riparto] ) * 50000000</f>
        <v>923781.11072323227</v>
      </c>
      <c r="M30" s="17">
        <f xml:space="preserve"> DB_Comuni[[#This Row],[Concorso alla finanza pubblica pre soglia massima]] / DB_Comuni[[#This Row],[Popolazione al 31/12/2022]]</f>
        <v>1.5507957445805518</v>
      </c>
      <c r="N30" s="17">
        <f>DB_Comuni[[#This Row],[Concorso alla finanza pubblica 2024]]/DB_Comuni[[#This Row],[Popolazione al 31/12/2022]]</f>
        <v>1.2</v>
      </c>
      <c r="O30" s="14">
        <v>714818.4</v>
      </c>
      <c r="P30" s="14">
        <f>DB_Comuni[[#This Row],[Concorso alla finanza pubblica 2024]]</f>
        <v>714818.4</v>
      </c>
    </row>
    <row r="31" spans="2:16" x14ac:dyDescent="0.25">
      <c r="B31" s="11" t="s">
        <v>106</v>
      </c>
      <c r="C31" s="12" t="s">
        <v>100</v>
      </c>
      <c r="D31" s="12" t="s">
        <v>107</v>
      </c>
      <c r="E31" s="12" t="s">
        <v>19</v>
      </c>
      <c r="F31" s="12" t="s">
        <v>108</v>
      </c>
      <c r="G31" s="13">
        <v>391648</v>
      </c>
      <c r="H31" s="15">
        <v>2022</v>
      </c>
      <c r="I31" s="14">
        <v>48121063.780000001</v>
      </c>
      <c r="J31" s="14">
        <v>-23856071.260000002</v>
      </c>
      <c r="K31" s="14">
        <f xml:space="preserve"> DB_Comuni[[#This Row],[Spesa corrente al netto della Missione 12]] + DB_Comuni[[#This Row],[Concorso alla finanza pubblica e altri trasferimenti allo Stato contabilizzati in spesa]]</f>
        <v>24264992.52</v>
      </c>
      <c r="L31" s="14">
        <f xml:space="preserve"> DB_Comuni[[#This Row],[Base di riparto]] / SUM( DB_Comuni[Base di riparto] ) * 50000000</f>
        <v>294348.43702790333</v>
      </c>
      <c r="M31" s="17">
        <f xml:space="preserve"> DB_Comuni[[#This Row],[Concorso alla finanza pubblica pre soglia massima]] / DB_Comuni[[#This Row],[Popolazione al 31/12/2022]]</f>
        <v>0.75156374353476418</v>
      </c>
      <c r="N31" s="17">
        <f>DB_Comuni[[#This Row],[Concorso alla finanza pubblica 2024]]/DB_Comuni[[#This Row],[Popolazione al 31/12/2022]]</f>
        <v>0.80991718876209584</v>
      </c>
      <c r="O31" s="14">
        <v>317202.4471442973</v>
      </c>
      <c r="P31" s="14">
        <f>DB_Comuni[[#This Row],[Concorso alla finanza pubblica 2024]]</f>
        <v>317202.4471442973</v>
      </c>
    </row>
    <row r="32" spans="2:16" x14ac:dyDescent="0.25">
      <c r="B32" s="11" t="s">
        <v>109</v>
      </c>
      <c r="C32" s="12" t="s">
        <v>110</v>
      </c>
      <c r="D32" s="12" t="s">
        <v>111</v>
      </c>
      <c r="E32" s="12" t="s">
        <v>19</v>
      </c>
      <c r="F32" s="12" t="s">
        <v>112</v>
      </c>
      <c r="G32" s="13">
        <v>467866</v>
      </c>
      <c r="H32" s="15">
        <v>2022</v>
      </c>
      <c r="I32" s="14">
        <v>55046398.700000003</v>
      </c>
      <c r="J32" s="14">
        <v>-10919963.77</v>
      </c>
      <c r="K32" s="14">
        <f xml:space="preserve"> DB_Comuni[[#This Row],[Spesa corrente al netto della Missione 12]] + DB_Comuni[[#This Row],[Concorso alla finanza pubblica e altri trasferimenti allo Stato contabilizzati in spesa]]</f>
        <v>44126434.930000007</v>
      </c>
      <c r="L32" s="14">
        <f xml:space="preserve"> DB_Comuni[[#This Row],[Base di riparto]] / SUM( DB_Comuni[Base di riparto] ) * 50000000</f>
        <v>535279.25642480189</v>
      </c>
      <c r="M32" s="17">
        <f xml:space="preserve"> DB_Comuni[[#This Row],[Concorso alla finanza pubblica pre soglia massima]] / DB_Comuni[[#This Row],[Popolazione al 31/12/2022]]</f>
        <v>1.144086675297632</v>
      </c>
      <c r="N32" s="17">
        <f>DB_Comuni[[#This Row],[Concorso alla finanza pubblica 2024]]/DB_Comuni[[#This Row],[Popolazione al 31/12/2022]]</f>
        <v>1.1513624811305858</v>
      </c>
      <c r="O32" s="14">
        <v>538683.35859664262</v>
      </c>
      <c r="P32" s="14">
        <f>DB_Comuni[[#This Row],[Concorso alla finanza pubblica 2024]]</f>
        <v>538683.35859664262</v>
      </c>
    </row>
    <row r="33" spans="2:16" x14ac:dyDescent="0.25">
      <c r="B33" s="11" t="s">
        <v>113</v>
      </c>
      <c r="C33" s="12" t="s">
        <v>34</v>
      </c>
      <c r="D33" s="12" t="s">
        <v>114</v>
      </c>
      <c r="E33" s="12" t="s">
        <v>19</v>
      </c>
      <c r="F33" s="12" t="s">
        <v>115</v>
      </c>
      <c r="G33" s="13">
        <v>216633</v>
      </c>
      <c r="H33" s="15">
        <v>2022</v>
      </c>
      <c r="I33" s="14">
        <v>49491418.390000001</v>
      </c>
      <c r="J33" s="14">
        <v>-30800906.809999999</v>
      </c>
      <c r="K33" s="14">
        <f xml:space="preserve"> DB_Comuni[[#This Row],[Spesa corrente al netto della Missione 12]] + DB_Comuni[[#This Row],[Concorso alla finanza pubblica e altri trasferimenti allo Stato contabilizzati in spesa]]</f>
        <v>18690511.580000002</v>
      </c>
      <c r="L33" s="14">
        <f xml:space="preserve"> DB_Comuni[[#This Row],[Base di riparto]] / SUM( DB_Comuni[Base di riparto] ) * 50000000</f>
        <v>226726.74909297391</v>
      </c>
      <c r="M33" s="17">
        <f xml:space="preserve"> DB_Comuni[[#This Row],[Concorso alla finanza pubblica pre soglia massima]] / DB_Comuni[[#This Row],[Popolazione al 31/12/2022]]</f>
        <v>1.0465937742309523</v>
      </c>
      <c r="N33" s="17">
        <f>DB_Comuni[[#This Row],[Concorso alla finanza pubblica 2024]]/DB_Comuni[[#This Row],[Popolazione al 31/12/2022]]</f>
        <v>1.0665559910764582</v>
      </c>
      <c r="O33" s="14">
        <v>231051.22401486634</v>
      </c>
      <c r="P33" s="14">
        <f>DB_Comuni[[#This Row],[Concorso alla finanza pubblica 2024]]</f>
        <v>231051.22401486634</v>
      </c>
    </row>
    <row r="34" spans="2:16" x14ac:dyDescent="0.25">
      <c r="B34" s="11" t="s">
        <v>116</v>
      </c>
      <c r="C34" s="12" t="s">
        <v>117</v>
      </c>
      <c r="D34" s="12" t="s">
        <v>118</v>
      </c>
      <c r="E34" s="12" t="s">
        <v>19</v>
      </c>
      <c r="F34" s="12" t="s">
        <v>119</v>
      </c>
      <c r="G34" s="13">
        <v>208792</v>
      </c>
      <c r="H34" s="15">
        <v>2022</v>
      </c>
      <c r="I34" s="14">
        <v>43263072.469999999</v>
      </c>
      <c r="J34" s="14">
        <v>-8581127.8300000001</v>
      </c>
      <c r="K34" s="14">
        <f xml:space="preserve"> DB_Comuni[[#This Row],[Spesa corrente al netto della Missione 12]] + DB_Comuni[[#This Row],[Concorso alla finanza pubblica e altri trasferimenti allo Stato contabilizzati in spesa]]</f>
        <v>34681944.640000001</v>
      </c>
      <c r="L34" s="14">
        <f xml:space="preserve"> DB_Comuni[[#This Row],[Base di riparto]] / SUM( DB_Comuni[Base di riparto] ) * 50000000</f>
        <v>420712.10982068215</v>
      </c>
      <c r="M34" s="17">
        <f xml:space="preserve"> DB_Comuni[[#This Row],[Concorso alla finanza pubblica pre soglia massima]] / DB_Comuni[[#This Row],[Popolazione al 31/12/2022]]</f>
        <v>2.0149819428937992</v>
      </c>
      <c r="N34" s="17">
        <f>DB_Comuni[[#This Row],[Concorso alla finanza pubblica 2024]]/DB_Comuni[[#This Row],[Popolazione al 31/12/2022]]</f>
        <v>1.2</v>
      </c>
      <c r="O34" s="14">
        <v>250550.39999999999</v>
      </c>
      <c r="P34" s="14">
        <f>DB_Comuni[[#This Row],[Concorso alla finanza pubblica 2024]]</f>
        <v>250550.39999999999</v>
      </c>
    </row>
    <row r="35" spans="2:16" x14ac:dyDescent="0.25">
      <c r="B35" s="11" t="s">
        <v>120</v>
      </c>
      <c r="C35" s="12" t="s">
        <v>68</v>
      </c>
      <c r="D35" s="12" t="s">
        <v>121</v>
      </c>
      <c r="E35" s="12" t="s">
        <v>19</v>
      </c>
      <c r="F35" s="12" t="s">
        <v>122</v>
      </c>
      <c r="G35" s="13">
        <v>79912</v>
      </c>
      <c r="H35" s="15">
        <v>2022</v>
      </c>
      <c r="I35" s="14">
        <v>18284378.739999998</v>
      </c>
      <c r="J35" s="14">
        <v>-10956515.449999999</v>
      </c>
      <c r="K35" s="14">
        <f xml:space="preserve"> DB_Comuni[[#This Row],[Spesa corrente al netto della Missione 12]] + DB_Comuni[[#This Row],[Concorso alla finanza pubblica e altri trasferimenti allo Stato contabilizzati in spesa]]</f>
        <v>7327863.2899999991</v>
      </c>
      <c r="L35" s="14">
        <f xml:space="preserve"> DB_Comuni[[#This Row],[Base di riparto]] / SUM( DB_Comuni[Base di riparto] ) * 50000000</f>
        <v>88891.23309590244</v>
      </c>
      <c r="M35" s="17">
        <f xml:space="preserve"> DB_Comuni[[#This Row],[Concorso alla finanza pubblica pre soglia massima]] / DB_Comuni[[#This Row],[Popolazione al 31/12/2022]]</f>
        <v>1.1123640141143063</v>
      </c>
      <c r="N35" s="17">
        <f>DB_Comuni[[#This Row],[Concorso alla finanza pubblica 2024]]/DB_Comuni[[#This Row],[Popolazione al 31/12/2022]]</f>
        <v>1.1237677791502416</v>
      </c>
      <c r="O35" s="14">
        <v>89802.530767454111</v>
      </c>
      <c r="P35" s="14">
        <f>DB_Comuni[[#This Row],[Concorso alla finanza pubblica 2024]]</f>
        <v>89802.530767454111</v>
      </c>
    </row>
    <row r="36" spans="2:16" x14ac:dyDescent="0.25">
      <c r="B36" s="11" t="s">
        <v>123</v>
      </c>
      <c r="C36" s="12" t="s">
        <v>117</v>
      </c>
      <c r="D36" s="12" t="s">
        <v>124</v>
      </c>
      <c r="E36" s="12" t="s">
        <v>19</v>
      </c>
      <c r="F36" s="12" t="s">
        <v>125</v>
      </c>
      <c r="G36" s="13">
        <v>214872</v>
      </c>
      <c r="H36" s="15">
        <v>2022</v>
      </c>
      <c r="I36" s="14">
        <v>48564662.090000004</v>
      </c>
      <c r="J36" s="14">
        <v>-9780845.9299999997</v>
      </c>
      <c r="K36" s="14">
        <f xml:space="preserve"> DB_Comuni[[#This Row],[Spesa corrente al netto della Missione 12]] + DB_Comuni[[#This Row],[Concorso alla finanza pubblica e altri trasferimenti allo Stato contabilizzati in spesa]]</f>
        <v>38783816.160000004</v>
      </c>
      <c r="L36" s="14">
        <f xml:space="preserve"> DB_Comuni[[#This Row],[Base di riparto]] / SUM( DB_Comuni[Base di riparto] ) * 50000000</f>
        <v>470470.19113087043</v>
      </c>
      <c r="M36" s="17">
        <f xml:space="preserve"> DB_Comuni[[#This Row],[Concorso alla finanza pubblica pre soglia massima]] / DB_Comuni[[#This Row],[Popolazione al 31/12/2022]]</f>
        <v>2.1895369854186235</v>
      </c>
      <c r="N36" s="17">
        <f>DB_Comuni[[#This Row],[Concorso alla finanza pubblica 2024]]/DB_Comuni[[#This Row],[Popolazione al 31/12/2022]]</f>
        <v>1.2</v>
      </c>
      <c r="O36" s="14">
        <v>257846.39999999999</v>
      </c>
      <c r="P36" s="14">
        <f>DB_Comuni[[#This Row],[Concorso alla finanza pubblica 2024]]</f>
        <v>257846.39999999999</v>
      </c>
    </row>
    <row r="37" spans="2:16" x14ac:dyDescent="0.25">
      <c r="B37" s="11" t="s">
        <v>126</v>
      </c>
      <c r="C37" s="12" t="s">
        <v>110</v>
      </c>
      <c r="D37" s="12" t="s">
        <v>127</v>
      </c>
      <c r="E37" s="12" t="s">
        <v>19</v>
      </c>
      <c r="F37" s="12" t="s">
        <v>128</v>
      </c>
      <c r="G37" s="13">
        <v>566996</v>
      </c>
      <c r="H37" s="15">
        <v>2022</v>
      </c>
      <c r="I37" s="14">
        <v>77565359</v>
      </c>
      <c r="J37" s="14">
        <v>-38619447.189999998</v>
      </c>
      <c r="K37" s="14">
        <f xml:space="preserve"> DB_Comuni[[#This Row],[Spesa corrente al netto della Missione 12]] + DB_Comuni[[#This Row],[Concorso alla finanza pubblica e altri trasferimenti allo Stato contabilizzati in spesa]]</f>
        <v>38945911.810000002</v>
      </c>
      <c r="L37" s="14">
        <f xml:space="preserve"> DB_Comuni[[#This Row],[Base di riparto]] / SUM( DB_Comuni[Base di riparto] ) * 50000000</f>
        <v>472436.50540800014</v>
      </c>
      <c r="M37" s="17">
        <f xml:space="preserve"> DB_Comuni[[#This Row],[Concorso alla finanza pubblica pre soglia massima]] / DB_Comuni[[#This Row],[Popolazione al 31/12/2022]]</f>
        <v>0.83322722807215599</v>
      </c>
      <c r="N37" s="17">
        <f>DB_Comuni[[#This Row],[Concorso alla finanza pubblica 2024]]/DB_Comuni[[#This Row],[Popolazione al 31/12/2022]]</f>
        <v>0.88095408902285433</v>
      </c>
      <c r="O37" s="14">
        <v>499497.4446596023</v>
      </c>
      <c r="P37" s="14">
        <f>DB_Comuni[[#This Row],[Concorso alla finanza pubblica 2024]]</f>
        <v>499497.4446596023</v>
      </c>
    </row>
    <row r="38" spans="2:16" x14ac:dyDescent="0.25">
      <c r="B38" s="11" t="s">
        <v>129</v>
      </c>
      <c r="C38" s="12" t="s">
        <v>44</v>
      </c>
      <c r="D38" s="12" t="s">
        <v>130</v>
      </c>
      <c r="E38" s="12" t="s">
        <v>19</v>
      </c>
      <c r="F38" s="12" t="s">
        <v>131</v>
      </c>
      <c r="G38" s="13">
        <v>771230</v>
      </c>
      <c r="H38" s="15">
        <v>2022</v>
      </c>
      <c r="I38" s="14">
        <v>69988149.63000001</v>
      </c>
      <c r="J38" s="14">
        <v>-20687508.02</v>
      </c>
      <c r="K38" s="14">
        <f xml:space="preserve"> DB_Comuni[[#This Row],[Spesa corrente al netto della Missione 12]] + DB_Comuni[[#This Row],[Concorso alla finanza pubblica e altri trasferimenti allo Stato contabilizzati in spesa]]</f>
        <v>49300641.610000014</v>
      </c>
      <c r="L38" s="14">
        <f xml:space="preserve"> DB_Comuni[[#This Row],[Base di riparto]] / SUM( DB_Comuni[Base di riparto] ) * 50000000</f>
        <v>598045.38535981055</v>
      </c>
      <c r="M38" s="17">
        <f xml:space="preserve"> DB_Comuni[[#This Row],[Concorso alla finanza pubblica pre soglia massima]] / DB_Comuni[[#This Row],[Popolazione al 31/12/2022]]</f>
        <v>0.77544362299159852</v>
      </c>
      <c r="N38" s="17">
        <f>DB_Comuni[[#This Row],[Concorso alla finanza pubblica 2024]]/DB_Comuni[[#This Row],[Popolazione al 31/12/2022]]</f>
        <v>0.83068966283448697</v>
      </c>
      <c r="O38" s="14">
        <v>640652.78866784135</v>
      </c>
      <c r="P38" s="14">
        <f>DB_Comuni[[#This Row],[Concorso alla finanza pubblica 2024]]</f>
        <v>640652.78866784135</v>
      </c>
    </row>
    <row r="39" spans="2:16" x14ac:dyDescent="0.25">
      <c r="B39" s="11" t="s">
        <v>132</v>
      </c>
      <c r="C39" s="12" t="s">
        <v>55</v>
      </c>
      <c r="D39" s="12" t="s">
        <v>133</v>
      </c>
      <c r="E39" s="12" t="s">
        <v>19</v>
      </c>
      <c r="F39" s="12" t="s">
        <v>134</v>
      </c>
      <c r="G39" s="13">
        <v>332775</v>
      </c>
      <c r="H39" s="15">
        <v>2022</v>
      </c>
      <c r="I39" s="14">
        <v>42074223.210000001</v>
      </c>
      <c r="J39" s="14">
        <v>-16031607.939999999</v>
      </c>
      <c r="K39" s="14">
        <f xml:space="preserve"> DB_Comuni[[#This Row],[Spesa corrente al netto della Missione 12]] + DB_Comuni[[#This Row],[Concorso alla finanza pubblica e altri trasferimenti allo Stato contabilizzati in spesa]]</f>
        <v>26042615.270000003</v>
      </c>
      <c r="L39" s="14">
        <f xml:space="preserve"> DB_Comuni[[#This Row],[Base di riparto]] / SUM( DB_Comuni[Base di riparto] ) * 50000000</f>
        <v>315912.03230436891</v>
      </c>
      <c r="M39" s="17">
        <f xml:space="preserve"> DB_Comuni[[#This Row],[Concorso alla finanza pubblica pre soglia massima]] / DB_Comuni[[#This Row],[Popolazione al 31/12/2022]]</f>
        <v>0.94932621832880748</v>
      </c>
      <c r="N39" s="17">
        <f>DB_Comuni[[#This Row],[Concorso alla finanza pubblica 2024]]/DB_Comuni[[#This Row],[Popolazione al 31/12/2022]]</f>
        <v>0.98194552280695002</v>
      </c>
      <c r="O39" s="14">
        <v>326766.92135208281</v>
      </c>
      <c r="P39" s="14">
        <f>DB_Comuni[[#This Row],[Concorso alla finanza pubblica 2024]]</f>
        <v>326766.92135208281</v>
      </c>
    </row>
    <row r="40" spans="2:16" x14ac:dyDescent="0.25">
      <c r="B40" s="11" t="s">
        <v>135</v>
      </c>
      <c r="C40" s="12" t="s">
        <v>34</v>
      </c>
      <c r="D40" s="12" t="s">
        <v>136</v>
      </c>
      <c r="E40" s="12" t="s">
        <v>19</v>
      </c>
      <c r="F40" s="12" t="s">
        <v>137</v>
      </c>
      <c r="G40" s="13">
        <v>326605</v>
      </c>
      <c r="H40" s="15">
        <v>2022</v>
      </c>
      <c r="I40" s="14">
        <v>50401027.009999998</v>
      </c>
      <c r="J40" s="14">
        <v>-25382235.93</v>
      </c>
      <c r="K40" s="14">
        <f xml:space="preserve"> DB_Comuni[[#This Row],[Spesa corrente al netto della Missione 12]] + DB_Comuni[[#This Row],[Concorso alla finanza pubblica e altri trasferimenti allo Stato contabilizzati in spesa]]</f>
        <v>25018791.079999998</v>
      </c>
      <c r="L40" s="14">
        <f xml:space="preserve"> DB_Comuni[[#This Row],[Base di riparto]] / SUM( DB_Comuni[Base di riparto] ) * 50000000</f>
        <v>303492.45089013729</v>
      </c>
      <c r="M40" s="17">
        <f xml:space="preserve"> DB_Comuni[[#This Row],[Concorso alla finanza pubblica pre soglia massima]] / DB_Comuni[[#This Row],[Popolazione al 31/12/2022]]</f>
        <v>0.92923393974414747</v>
      </c>
      <c r="N40" s="17">
        <f>DB_Comuni[[#This Row],[Concorso alla finanza pubblica 2024]]/DB_Comuni[[#This Row],[Popolazione al 31/12/2022]]</f>
        <v>0.96446778232213981</v>
      </c>
      <c r="O40" s="14">
        <v>315000.00004532246</v>
      </c>
      <c r="P40" s="14">
        <f>DB_Comuni[[#This Row],[Concorso alla finanza pubblica 2024]]</f>
        <v>315000.00004532246</v>
      </c>
    </row>
    <row r="41" spans="2:16" x14ac:dyDescent="0.25">
      <c r="B41" s="11" t="s">
        <v>138</v>
      </c>
      <c r="C41" s="12" t="s">
        <v>55</v>
      </c>
      <c r="D41" s="12" t="s">
        <v>139</v>
      </c>
      <c r="E41" s="12" t="s">
        <v>19</v>
      </c>
      <c r="F41" s="12" t="s">
        <v>140</v>
      </c>
      <c r="G41" s="13">
        <v>228136</v>
      </c>
      <c r="H41" s="15">
        <v>2022</v>
      </c>
      <c r="I41" s="14">
        <v>32027437.339999996</v>
      </c>
      <c r="J41" s="14">
        <v>-14167621.4</v>
      </c>
      <c r="K41" s="14">
        <f xml:space="preserve"> DB_Comuni[[#This Row],[Spesa corrente al netto della Missione 12]] + DB_Comuni[[#This Row],[Concorso alla finanza pubblica e altri trasferimenti allo Stato contabilizzati in spesa]]</f>
        <v>17859815.939999998</v>
      </c>
      <c r="L41" s="14">
        <f xml:space="preserve"> DB_Comuni[[#This Row],[Base di riparto]] / SUM( DB_Comuni[Base di riparto] ) * 50000000</f>
        <v>216649.92903715238</v>
      </c>
      <c r="M41" s="17">
        <f xml:space="preserve"> DB_Comuni[[#This Row],[Concorso alla finanza pubblica pre soglia massima]] / DB_Comuni[[#This Row],[Popolazione al 31/12/2022]]</f>
        <v>0.94965252760262464</v>
      </c>
      <c r="N41" s="17">
        <f>DB_Comuni[[#This Row],[Concorso alla finanza pubblica 2024]]/DB_Comuni[[#This Row],[Popolazione al 31/12/2022]]</f>
        <v>0.9822293705936278</v>
      </c>
      <c r="O41" s="14">
        <v>224081.87968974788</v>
      </c>
      <c r="P41" s="14">
        <f>DB_Comuni[[#This Row],[Concorso alla finanza pubblica 2024]]</f>
        <v>224081.87968974788</v>
      </c>
    </row>
    <row r="42" spans="2:16" x14ac:dyDescent="0.25">
      <c r="B42" s="11" t="s">
        <v>141</v>
      </c>
      <c r="C42" s="12" t="s">
        <v>34</v>
      </c>
      <c r="D42" s="12" t="s">
        <v>142</v>
      </c>
      <c r="E42" s="12" t="s">
        <v>19</v>
      </c>
      <c r="F42" s="12" t="s">
        <v>143</v>
      </c>
      <c r="G42" s="13">
        <v>382184</v>
      </c>
      <c r="H42" s="15">
        <v>2022</v>
      </c>
      <c r="I42" s="14">
        <v>51129191.510000005</v>
      </c>
      <c r="J42" s="14">
        <v>-29497837.02</v>
      </c>
      <c r="K42" s="14">
        <f xml:space="preserve"> DB_Comuni[[#This Row],[Spesa corrente al netto della Missione 12]] + DB_Comuni[[#This Row],[Concorso alla finanza pubblica e altri trasferimenti allo Stato contabilizzati in spesa]]</f>
        <v>21631354.490000006</v>
      </c>
      <c r="L42" s="14">
        <f xml:space="preserve"> DB_Comuni[[#This Row],[Base di riparto]] / SUM( DB_Comuni[Base di riparto] ) * 50000000</f>
        <v>262400.8797727839</v>
      </c>
      <c r="M42" s="17">
        <f xml:space="preserve"> DB_Comuni[[#This Row],[Concorso alla finanza pubblica pre soglia massima]] / DB_Comuni[[#This Row],[Popolazione al 31/12/2022]]</f>
        <v>0.68658258789688709</v>
      </c>
      <c r="N42" s="17">
        <f>DB_Comuni[[#This Row],[Concorso alla finanza pubblica 2024]]/DB_Comuni[[#This Row],[Popolazione al 31/12/2022]]</f>
        <v>0.75339180415444906</v>
      </c>
      <c r="O42" s="14">
        <v>287934.29327896395</v>
      </c>
      <c r="P42" s="14">
        <f>DB_Comuni[[#This Row],[Concorso alla finanza pubblica 2024]]</f>
        <v>287934.29327896395</v>
      </c>
    </row>
    <row r="43" spans="2:16" x14ac:dyDescent="0.25">
      <c r="B43" s="11" t="s">
        <v>144</v>
      </c>
      <c r="C43" s="12" t="s">
        <v>30</v>
      </c>
      <c r="D43" s="12" t="s">
        <v>145</v>
      </c>
      <c r="E43" s="12" t="s">
        <v>19</v>
      </c>
      <c r="F43" s="12" t="s">
        <v>146</v>
      </c>
      <c r="G43" s="13">
        <v>303828</v>
      </c>
      <c r="H43" s="15">
        <v>2022</v>
      </c>
      <c r="I43" s="14">
        <v>43898239.399999999</v>
      </c>
      <c r="J43" s="14">
        <v>-23191990.579999998</v>
      </c>
      <c r="K43" s="14">
        <f xml:space="preserve"> DB_Comuni[[#This Row],[Spesa corrente al netto della Missione 12]] + DB_Comuni[[#This Row],[Concorso alla finanza pubblica e altri trasferimenti allo Stato contabilizzati in spesa]]</f>
        <v>20706248.82</v>
      </c>
      <c r="L43" s="14">
        <f xml:space="preserve"> DB_Comuni[[#This Row],[Base di riparto]] / SUM( DB_Comuni[Base di riparto] ) * 50000000</f>
        <v>251178.81127943032</v>
      </c>
      <c r="M43" s="17">
        <f xml:space="preserve"> DB_Comuni[[#This Row],[Concorso alla finanza pubblica pre soglia massima]] / DB_Comuni[[#This Row],[Popolazione al 31/12/2022]]</f>
        <v>0.82671383572096813</v>
      </c>
      <c r="N43" s="17">
        <f>DB_Comuni[[#This Row],[Concorso alla finanza pubblica 2024]]/DB_Comuni[[#This Row],[Popolazione al 31/12/2022]]</f>
        <v>0.87528826168972529</v>
      </c>
      <c r="O43" s="14">
        <v>265937.08197266585</v>
      </c>
      <c r="P43" s="14">
        <f>DB_Comuni[[#This Row],[Concorso alla finanza pubblica 2024]]</f>
        <v>265937.08197266585</v>
      </c>
    </row>
    <row r="44" spans="2:16" x14ac:dyDescent="0.25">
      <c r="B44" s="11" t="s">
        <v>147</v>
      </c>
      <c r="C44" s="12" t="s">
        <v>55</v>
      </c>
      <c r="D44" s="12" t="s">
        <v>148</v>
      </c>
      <c r="E44" s="12" t="s">
        <v>19</v>
      </c>
      <c r="F44" s="12" t="s">
        <v>149</v>
      </c>
      <c r="G44" s="13">
        <v>406119</v>
      </c>
      <c r="H44" s="15">
        <v>2022</v>
      </c>
      <c r="I44" s="14">
        <v>59673994.25</v>
      </c>
      <c r="J44" s="14">
        <v>-29864141.149999999</v>
      </c>
      <c r="K44" s="14">
        <f xml:space="preserve"> DB_Comuni[[#This Row],[Spesa corrente al netto della Missione 12]] + DB_Comuni[[#This Row],[Concorso alla finanza pubblica e altri trasferimenti allo Stato contabilizzati in spesa]]</f>
        <v>29809853.100000001</v>
      </c>
      <c r="L44" s="14">
        <f xml:space="preserve"> DB_Comuni[[#This Row],[Base di riparto]] / SUM( DB_Comuni[Base di riparto] ) * 50000000</f>
        <v>361610.81281126227</v>
      </c>
      <c r="M44" s="17">
        <f xml:space="preserve"> DB_Comuni[[#This Row],[Concorso alla finanza pubblica pre soglia massima]] / DB_Comuni[[#This Row],[Popolazione al 31/12/2022]]</f>
        <v>0.89040604554640945</v>
      </c>
      <c r="N44" s="17">
        <f>DB_Comuni[[#This Row],[Concorso alla finanza pubblica 2024]]/DB_Comuni[[#This Row],[Popolazione al 31/12/2022]]</f>
        <v>0.93069242650570894</v>
      </c>
      <c r="O44" s="14">
        <v>377971.877560072</v>
      </c>
      <c r="P44" s="14">
        <f>DB_Comuni[[#This Row],[Concorso alla finanza pubblica 2024]]</f>
        <v>377971.877560072</v>
      </c>
    </row>
    <row r="45" spans="2:16" x14ac:dyDescent="0.25">
      <c r="B45" s="11" t="s">
        <v>150</v>
      </c>
      <c r="C45" s="12" t="s">
        <v>34</v>
      </c>
      <c r="D45" s="12" t="s">
        <v>151</v>
      </c>
      <c r="E45" s="12" t="s">
        <v>19</v>
      </c>
      <c r="F45" s="12" t="s">
        <v>152</v>
      </c>
      <c r="G45" s="13">
        <v>187583</v>
      </c>
      <c r="H45" s="15">
        <v>2022</v>
      </c>
      <c r="I45" s="14">
        <v>25765925.129999999</v>
      </c>
      <c r="J45" s="14">
        <v>-13871535.369999999</v>
      </c>
      <c r="K45" s="14">
        <f xml:space="preserve"> DB_Comuni[[#This Row],[Spesa corrente al netto della Missione 12]] + DB_Comuni[[#This Row],[Concorso alla finanza pubblica e altri trasferimenti allo Stato contabilizzati in spesa]]</f>
        <v>11894389.76</v>
      </c>
      <c r="L45" s="14">
        <f xml:space="preserve"> DB_Comuni[[#This Row],[Base di riparto]] / SUM( DB_Comuni[Base di riparto] ) * 50000000</f>
        <v>144285.84852729633</v>
      </c>
      <c r="M45" s="17">
        <f xml:space="preserve"> DB_Comuni[[#This Row],[Concorso alla finanza pubblica pre soglia massima]] / DB_Comuni[[#This Row],[Popolazione al 31/12/2022]]</f>
        <v>0.76918403334681895</v>
      </c>
      <c r="N45" s="17">
        <f>DB_Comuni[[#This Row],[Concorso alla finanza pubblica 2024]]/DB_Comuni[[#This Row],[Popolazione al 31/12/2022]]</f>
        <v>0.82524461174723029</v>
      </c>
      <c r="O45" s="14">
        <v>154801.8600053807</v>
      </c>
      <c r="P45" s="14">
        <f>DB_Comuni[[#This Row],[Concorso alla finanza pubblica 2024]]</f>
        <v>154801.8600053807</v>
      </c>
    </row>
    <row r="46" spans="2:16" x14ac:dyDescent="0.25">
      <c r="B46" s="11" t="s">
        <v>153</v>
      </c>
      <c r="C46" s="12" t="s">
        <v>154</v>
      </c>
      <c r="D46" s="12" t="s">
        <v>155</v>
      </c>
      <c r="E46" s="12" t="s">
        <v>19</v>
      </c>
      <c r="F46" s="12" t="s">
        <v>156</v>
      </c>
      <c r="G46" s="13">
        <v>191102</v>
      </c>
      <c r="H46" s="15">
        <v>2022</v>
      </c>
      <c r="I46" s="14">
        <v>42424656.219999999</v>
      </c>
      <c r="J46" s="14">
        <v>-25765643.82</v>
      </c>
      <c r="K46" s="14">
        <f xml:space="preserve"> DB_Comuni[[#This Row],[Spesa corrente al netto della Missione 12]] + DB_Comuni[[#This Row],[Concorso alla finanza pubblica e altri trasferimenti allo Stato contabilizzati in spesa]]</f>
        <v>16659012.399999999</v>
      </c>
      <c r="L46" s="14">
        <f xml:space="preserve"> DB_Comuni[[#This Row],[Base di riparto]] / SUM( DB_Comuni[Base di riparto] ) * 50000000</f>
        <v>202083.48542975195</v>
      </c>
      <c r="M46" s="17">
        <f xml:space="preserve"> DB_Comuni[[#This Row],[Concorso alla finanza pubblica pre soglia massima]] / DB_Comuni[[#This Row],[Popolazione al 31/12/2022]]</f>
        <v>1.0574640005324483</v>
      </c>
      <c r="N46" s="17">
        <f>DB_Comuni[[#This Row],[Concorso alla finanza pubblica 2024]]/DB_Comuni[[#This Row],[Popolazione al 31/12/2022]]</f>
        <v>1.0760117127611932</v>
      </c>
      <c r="O46" s="14">
        <v>205627.99033208954</v>
      </c>
      <c r="P46" s="14">
        <f>DB_Comuni[[#This Row],[Concorso alla finanza pubblica 2024]]</f>
        <v>205627.99033208954</v>
      </c>
    </row>
    <row r="47" spans="2:16" x14ac:dyDescent="0.25">
      <c r="B47" s="11" t="s">
        <v>157</v>
      </c>
      <c r="C47" s="12" t="s">
        <v>100</v>
      </c>
      <c r="D47" s="12" t="s">
        <v>158</v>
      </c>
      <c r="E47" s="12" t="s">
        <v>19</v>
      </c>
      <c r="F47" s="12" t="s">
        <v>159</v>
      </c>
      <c r="G47" s="13">
        <v>704332</v>
      </c>
      <c r="H47" s="15">
        <v>2022</v>
      </c>
      <c r="I47" s="14">
        <v>73667494.769999996</v>
      </c>
      <c r="J47" s="14">
        <v>-35409745</v>
      </c>
      <c r="K47" s="14">
        <f xml:space="preserve"> DB_Comuni[[#This Row],[Spesa corrente al netto della Missione 12]] + DB_Comuni[[#This Row],[Concorso alla finanza pubblica e altri trasferimenti allo Stato contabilizzati in spesa]]</f>
        <v>38257749.769999996</v>
      </c>
      <c r="L47" s="14">
        <f xml:space="preserve"> DB_Comuni[[#This Row],[Base di riparto]] / SUM( DB_Comuni[Base di riparto] ) * 50000000</f>
        <v>464088.70061354246</v>
      </c>
      <c r="M47" s="17">
        <f xml:space="preserve"> DB_Comuni[[#This Row],[Concorso alla finanza pubblica pre soglia massima]] / DB_Comuni[[#This Row],[Popolazione al 31/12/2022]]</f>
        <v>0.65890617012082719</v>
      </c>
      <c r="N47" s="17">
        <f>DB_Comuni[[#This Row],[Concorso alla finanza pubblica 2024]]/DB_Comuni[[#This Row],[Popolazione al 31/12/2022]]</f>
        <v>0.7293168220462235</v>
      </c>
      <c r="O47" s="14">
        <v>513681.17590546072</v>
      </c>
      <c r="P47" s="14">
        <f>DB_Comuni[[#This Row],[Concorso alla finanza pubblica 2024]]</f>
        <v>513681.17590546072</v>
      </c>
    </row>
    <row r="48" spans="2:16" x14ac:dyDescent="0.25">
      <c r="B48" s="11" t="s">
        <v>160</v>
      </c>
      <c r="C48" s="12" t="s">
        <v>55</v>
      </c>
      <c r="D48" s="12" t="s">
        <v>161</v>
      </c>
      <c r="E48" s="12" t="s">
        <v>19</v>
      </c>
      <c r="F48" s="12" t="s">
        <v>162</v>
      </c>
      <c r="G48" s="13">
        <v>873606</v>
      </c>
      <c r="H48" s="15">
        <v>2022</v>
      </c>
      <c r="I48" s="14">
        <v>81865943.679999992</v>
      </c>
      <c r="J48" s="14">
        <v>-46950066.399999999</v>
      </c>
      <c r="K48" s="14">
        <f xml:space="preserve"> DB_Comuni[[#This Row],[Spesa corrente al netto della Missione 12]] + DB_Comuni[[#This Row],[Concorso alla finanza pubblica e altri trasferimenti allo Stato contabilizzati in spesa]]</f>
        <v>34915877.279999994</v>
      </c>
      <c r="L48" s="14">
        <f xml:space="preserve"> DB_Comuni[[#This Row],[Base di riparto]] / SUM( DB_Comuni[Base di riparto] ) * 50000000</f>
        <v>423549.8484639994</v>
      </c>
      <c r="M48" s="17">
        <f xml:space="preserve"> DB_Comuni[[#This Row],[Concorso alla finanza pubblica pre soglia massima]] / DB_Comuni[[#This Row],[Popolazione al 31/12/2022]]</f>
        <v>0.48482937212427502</v>
      </c>
      <c r="N48" s="17">
        <f>DB_Comuni[[#This Row],[Concorso alla finanza pubblica 2024]]/DB_Comuni[[#This Row],[Popolazione al 31/12/2022]]</f>
        <v>0.57789203032880365</v>
      </c>
      <c r="O48" s="14">
        <v>504849.94504742487</v>
      </c>
      <c r="P48" s="14">
        <f>DB_Comuni[[#This Row],[Concorso alla finanza pubblica 2024]]</f>
        <v>504849.94504742487</v>
      </c>
    </row>
    <row r="49" spans="2:16" x14ac:dyDescent="0.25">
      <c r="B49" s="11" t="s">
        <v>163</v>
      </c>
      <c r="C49" s="12" t="s">
        <v>26</v>
      </c>
      <c r="D49" s="12" t="s">
        <v>164</v>
      </c>
      <c r="E49" s="12" t="s">
        <v>19</v>
      </c>
      <c r="F49" s="12" t="s">
        <v>165</v>
      </c>
      <c r="G49" s="13">
        <v>362502</v>
      </c>
      <c r="H49" s="15">
        <v>2022</v>
      </c>
      <c r="I49" s="14">
        <v>32772774.52</v>
      </c>
      <c r="J49" s="14">
        <v>-11098151.460000001</v>
      </c>
      <c r="K49" s="14">
        <f xml:space="preserve"> DB_Comuni[[#This Row],[Spesa corrente al netto della Missione 12]] + DB_Comuni[[#This Row],[Concorso alla finanza pubblica e altri trasferimenti allo Stato contabilizzati in spesa]]</f>
        <v>21674623.059999999</v>
      </c>
      <c r="L49" s="14">
        <f xml:space="preserve"> DB_Comuni[[#This Row],[Base di riparto]] / SUM( DB_Comuni[Base di riparto] ) * 50000000</f>
        <v>262925.75262990239</v>
      </c>
      <c r="M49" s="17">
        <f xml:space="preserve"> DB_Comuni[[#This Row],[Concorso alla finanza pubblica pre soglia massima]] / DB_Comuni[[#This Row],[Popolazione al 31/12/2022]]</f>
        <v>0.72530841934638257</v>
      </c>
      <c r="N49" s="17">
        <f>DB_Comuni[[#This Row],[Concorso alla finanza pubblica 2024]]/DB_Comuni[[#This Row],[Popolazione al 31/12/2022]]</f>
        <v>0.78707837829191607</v>
      </c>
      <c r="O49" s="14">
        <v>285317.48628757615</v>
      </c>
      <c r="P49" s="14">
        <f>DB_Comuni[[#This Row],[Concorso alla finanza pubblica 2024]]</f>
        <v>285317.48628757615</v>
      </c>
    </row>
    <row r="50" spans="2:16" x14ac:dyDescent="0.25">
      <c r="B50" s="11" t="s">
        <v>166</v>
      </c>
      <c r="C50" s="12" t="s">
        <v>167</v>
      </c>
      <c r="D50" s="12" t="s">
        <v>168</v>
      </c>
      <c r="E50" s="12" t="s">
        <v>19</v>
      </c>
      <c r="F50" s="12" t="s">
        <v>169</v>
      </c>
      <c r="G50" s="13">
        <v>198520</v>
      </c>
      <c r="H50" s="15">
        <v>2022</v>
      </c>
      <c r="I50" s="14">
        <v>26720178.550000001</v>
      </c>
      <c r="J50" s="14">
        <v>-4632685.4800000004</v>
      </c>
      <c r="K50" s="14">
        <f xml:space="preserve"> DB_Comuni[[#This Row],[Spesa corrente al netto della Missione 12]] + DB_Comuni[[#This Row],[Concorso alla finanza pubblica e altri trasferimenti allo Stato contabilizzati in spesa]]</f>
        <v>22087493.07</v>
      </c>
      <c r="L50" s="14">
        <f xml:space="preserve"> DB_Comuni[[#This Row],[Base di riparto]] / SUM( DB_Comuni[Base di riparto] ) * 50000000</f>
        <v>267934.10538496828</v>
      </c>
      <c r="M50" s="17">
        <f xml:space="preserve"> DB_Comuni[[#This Row],[Concorso alla finanza pubblica pre soglia massima]] / DB_Comuni[[#This Row],[Popolazione al 31/12/2022]]</f>
        <v>1.3496579960959514</v>
      </c>
      <c r="N50" s="17">
        <f>DB_Comuni[[#This Row],[Concorso alla finanza pubblica 2024]]/DB_Comuni[[#This Row],[Popolazione al 31/12/2022]]</f>
        <v>1.2</v>
      </c>
      <c r="O50" s="14">
        <v>238224</v>
      </c>
      <c r="P50" s="14">
        <f>DB_Comuni[[#This Row],[Concorso alla finanza pubblica 2024]]</f>
        <v>238224</v>
      </c>
    </row>
    <row r="51" spans="2:16" x14ac:dyDescent="0.25">
      <c r="B51" s="11" t="s">
        <v>170</v>
      </c>
      <c r="C51" s="12" t="s">
        <v>167</v>
      </c>
      <c r="D51" s="12" t="s">
        <v>171</v>
      </c>
      <c r="E51" s="12" t="s">
        <v>19</v>
      </c>
      <c r="F51" s="12" t="s">
        <v>172</v>
      </c>
      <c r="G51" s="13">
        <v>150325</v>
      </c>
      <c r="H51" s="15">
        <v>2022</v>
      </c>
      <c r="I51" s="14">
        <v>28569003.059999999</v>
      </c>
      <c r="J51" s="14">
        <v>-16655032.02</v>
      </c>
      <c r="K51" s="14">
        <f xml:space="preserve"> DB_Comuni[[#This Row],[Spesa corrente al netto della Missione 12]] + DB_Comuni[[#This Row],[Concorso alla finanza pubblica e altri trasferimenti allo Stato contabilizzati in spesa]]</f>
        <v>11913971.039999999</v>
      </c>
      <c r="L51" s="14">
        <f xml:space="preserve"> DB_Comuni[[#This Row],[Base di riparto]] / SUM( DB_Comuni[Base di riparto] ) * 50000000</f>
        <v>144523.38081411878</v>
      </c>
      <c r="M51" s="17">
        <f xml:space="preserve"> DB_Comuni[[#This Row],[Concorso alla finanza pubblica pre soglia massima]] / DB_Comuni[[#This Row],[Popolazione al 31/12/2022]]</f>
        <v>0.96140615875016644</v>
      </c>
      <c r="N51" s="17">
        <f>DB_Comuni[[#This Row],[Concorso alla finanza pubblica 2024]]/DB_Comuni[[#This Row],[Popolazione al 31/12/2022]]</f>
        <v>0.99245354273445019</v>
      </c>
      <c r="O51" s="14">
        <v>149190.57881155622</v>
      </c>
      <c r="P51" s="14">
        <f>DB_Comuni[[#This Row],[Concorso alla finanza pubblica 2024]]</f>
        <v>149190.57881155622</v>
      </c>
    </row>
    <row r="52" spans="2:16" x14ac:dyDescent="0.25">
      <c r="B52" s="11" t="s">
        <v>173</v>
      </c>
      <c r="C52" s="12" t="s">
        <v>48</v>
      </c>
      <c r="D52" s="12" t="s">
        <v>174</v>
      </c>
      <c r="E52" s="12" t="s">
        <v>19</v>
      </c>
      <c r="F52" s="12" t="s">
        <v>175</v>
      </c>
      <c r="G52" s="13">
        <v>930349</v>
      </c>
      <c r="H52" s="15">
        <v>2022</v>
      </c>
      <c r="I52" s="14">
        <v>99382828.030000001</v>
      </c>
      <c r="J52" s="14">
        <v>-36681739</v>
      </c>
      <c r="K52" s="14">
        <f xml:space="preserve"> DB_Comuni[[#This Row],[Spesa corrente al netto della Missione 12]] + DB_Comuni[[#This Row],[Concorso alla finanza pubblica e altri trasferimenti allo Stato contabilizzati in spesa]]</f>
        <v>62701089.030000001</v>
      </c>
      <c r="L52" s="14">
        <f xml:space="preserve"> DB_Comuni[[#This Row],[Base di riparto]] / SUM( DB_Comuni[Base di riparto] ) * 50000000</f>
        <v>760600.58706863003</v>
      </c>
      <c r="M52" s="17">
        <f xml:space="preserve"> DB_Comuni[[#This Row],[Concorso alla finanza pubblica pre soglia massima]] / DB_Comuni[[#This Row],[Popolazione al 31/12/2022]]</f>
        <v>0.81754329511681101</v>
      </c>
      <c r="N52" s="17">
        <f>DB_Comuni[[#This Row],[Concorso alla finanza pubblica 2024]]/DB_Comuni[[#This Row],[Popolazione al 31/12/2022]]</f>
        <v>0.86731105153361854</v>
      </c>
      <c r="O52" s="14">
        <v>806901.96948325052</v>
      </c>
      <c r="P52" s="14">
        <f>DB_Comuni[[#This Row],[Concorso alla finanza pubblica 2024]]</f>
        <v>806901.96948325052</v>
      </c>
    </row>
    <row r="53" spans="2:16" x14ac:dyDescent="0.25">
      <c r="B53" s="11" t="s">
        <v>176</v>
      </c>
      <c r="C53" s="12" t="s">
        <v>100</v>
      </c>
      <c r="D53" s="12" t="s">
        <v>177</v>
      </c>
      <c r="E53" s="12" t="s">
        <v>19</v>
      </c>
      <c r="F53" s="12" t="s">
        <v>178</v>
      </c>
      <c r="G53" s="13">
        <v>451688</v>
      </c>
      <c r="H53" s="15">
        <v>2022</v>
      </c>
      <c r="I53" s="14">
        <v>49799720.340000004</v>
      </c>
      <c r="J53" s="14">
        <v>-23231495.07</v>
      </c>
      <c r="K53" s="14">
        <f xml:space="preserve"> DB_Comuni[[#This Row],[Spesa corrente al netto della Missione 12]] + DB_Comuni[[#This Row],[Concorso alla finanza pubblica e altri trasferimenti allo Stato contabilizzati in spesa]]</f>
        <v>26568225.270000003</v>
      </c>
      <c r="L53" s="14">
        <f xml:space="preserve"> DB_Comuni[[#This Row],[Base di riparto]] / SUM( DB_Comuni[Base di riparto] ) * 50000000</f>
        <v>322287.98654621415</v>
      </c>
      <c r="M53" s="17">
        <f xml:space="preserve"> DB_Comuni[[#This Row],[Concorso alla finanza pubblica pre soglia massima]] / DB_Comuni[[#This Row],[Popolazione al 31/12/2022]]</f>
        <v>0.71351903647255221</v>
      </c>
      <c r="N53" s="17">
        <f>DB_Comuni[[#This Row],[Concorso alla finanza pubblica 2024]]/DB_Comuni[[#This Row],[Popolazione al 31/12/2022]]</f>
        <v>0.7768231066721909</v>
      </c>
      <c r="O53" s="14">
        <v>350881.67540654854</v>
      </c>
      <c r="P53" s="14">
        <f>DB_Comuni[[#This Row],[Concorso alla finanza pubblica 2024]]</f>
        <v>350881.67540654854</v>
      </c>
    </row>
    <row r="54" spans="2:16" x14ac:dyDescent="0.25">
      <c r="B54" s="11" t="s">
        <v>179</v>
      </c>
      <c r="C54" s="12" t="s">
        <v>55</v>
      </c>
      <c r="D54" s="12" t="s">
        <v>180</v>
      </c>
      <c r="E54" s="12" t="s">
        <v>19</v>
      </c>
      <c r="F54" s="12" t="s">
        <v>181</v>
      </c>
      <c r="G54" s="13">
        <v>536406</v>
      </c>
      <c r="H54" s="15">
        <v>2022</v>
      </c>
      <c r="I54" s="14">
        <v>72787719.900000006</v>
      </c>
      <c r="J54" s="14">
        <v>-37122673.57</v>
      </c>
      <c r="K54" s="14">
        <f xml:space="preserve"> DB_Comuni[[#This Row],[Spesa corrente al netto della Missione 12]] + DB_Comuni[[#This Row],[Concorso alla finanza pubblica e altri trasferimenti allo Stato contabilizzati in spesa]]</f>
        <v>35665046.330000006</v>
      </c>
      <c r="L54" s="14">
        <f xml:space="preserve"> DB_Comuni[[#This Row],[Base di riparto]] / SUM( DB_Comuni[Base di riparto] ) * 50000000</f>
        <v>432637.70368404227</v>
      </c>
      <c r="M54" s="17">
        <f xml:space="preserve"> DB_Comuni[[#This Row],[Concorso alla finanza pubblica pre soglia massima]] / DB_Comuni[[#This Row],[Popolazione al 31/12/2022]]</f>
        <v>0.80654896418765309</v>
      </c>
      <c r="N54" s="17">
        <f>DB_Comuni[[#This Row],[Concorso alla finanza pubblica 2024]]/DB_Comuni[[#This Row],[Popolazione al 31/12/2022]]</f>
        <v>0.85774737452335403</v>
      </c>
      <c r="O54" s="14">
        <v>460100.83817857422</v>
      </c>
      <c r="P54" s="14">
        <f>DB_Comuni[[#This Row],[Concorso alla finanza pubblica 2024]]</f>
        <v>460100.83817857422</v>
      </c>
    </row>
    <row r="55" spans="2:16" x14ac:dyDescent="0.25">
      <c r="B55" s="11" t="s">
        <v>182</v>
      </c>
      <c r="C55" s="12" t="s">
        <v>183</v>
      </c>
      <c r="D55" s="12" t="s">
        <v>184</v>
      </c>
      <c r="E55" s="12" t="s">
        <v>19</v>
      </c>
      <c r="F55" s="12" t="s">
        <v>185</v>
      </c>
      <c r="G55" s="13">
        <v>639224</v>
      </c>
      <c r="H55" s="15">
        <v>2022</v>
      </c>
      <c r="I55" s="14">
        <v>96816625.560000002</v>
      </c>
      <c r="J55" s="14">
        <v>-34642292.210000001</v>
      </c>
      <c r="K55" s="14">
        <f xml:space="preserve"> DB_Comuni[[#This Row],[Spesa corrente al netto della Missione 12]] + DB_Comuni[[#This Row],[Concorso alla finanza pubblica e altri trasferimenti allo Stato contabilizzati in spesa]]</f>
        <v>62174333.350000001</v>
      </c>
      <c r="L55" s="14">
        <f xml:space="preserve"> DB_Comuni[[#This Row],[Base di riparto]] / SUM( DB_Comuni[Base di riparto] ) * 50000000</f>
        <v>754210.73506369849</v>
      </c>
      <c r="M55" s="17">
        <f xml:space="preserve"> DB_Comuni[[#This Row],[Concorso alla finanza pubblica pre soglia massima]] / DB_Comuni[[#This Row],[Popolazione al 31/12/2022]]</f>
        <v>1.179884883958829</v>
      </c>
      <c r="N55" s="17">
        <f>DB_Comuni[[#This Row],[Concorso alla finanza pubblica 2024]]/DB_Comuni[[#This Row],[Popolazione al 31/12/2022]]</f>
        <v>1.1825023938172023</v>
      </c>
      <c r="O55" s="14">
        <v>755883.91018540738</v>
      </c>
      <c r="P55" s="14">
        <f>DB_Comuni[[#This Row],[Concorso alla finanza pubblica 2024]]</f>
        <v>755883.91018540738</v>
      </c>
    </row>
    <row r="56" spans="2:16" x14ac:dyDescent="0.25">
      <c r="B56" s="11" t="s">
        <v>186</v>
      </c>
      <c r="C56" s="12" t="s">
        <v>30</v>
      </c>
      <c r="D56" s="12" t="s">
        <v>187</v>
      </c>
      <c r="E56" s="12" t="s">
        <v>19</v>
      </c>
      <c r="F56" s="12" t="s">
        <v>188</v>
      </c>
      <c r="G56" s="13">
        <v>349529</v>
      </c>
      <c r="H56" s="15">
        <v>2022</v>
      </c>
      <c r="I56" s="14">
        <v>46828763.189999998</v>
      </c>
      <c r="J56" s="14">
        <v>-19658180.399999999</v>
      </c>
      <c r="K56" s="14">
        <f xml:space="preserve"> DB_Comuni[[#This Row],[Spesa corrente al netto della Missione 12]] + DB_Comuni[[#This Row],[Concorso alla finanza pubblica e altri trasferimenti allo Stato contabilizzati in spesa]]</f>
        <v>27170582.789999999</v>
      </c>
      <c r="L56" s="14">
        <f xml:space="preserve"> DB_Comuni[[#This Row],[Base di riparto]] / SUM( DB_Comuni[Base di riparto] ) * 50000000</f>
        <v>329594.93273207691</v>
      </c>
      <c r="M56" s="17">
        <f xml:space="preserve"> DB_Comuni[[#This Row],[Concorso alla finanza pubblica pre soglia massima]] / DB_Comuni[[#This Row],[Popolazione al 31/12/2022]]</f>
        <v>0.94296877435656812</v>
      </c>
      <c r="N56" s="17">
        <f>DB_Comuni[[#This Row],[Concorso alla finanza pubblica 2024]]/DB_Comuni[[#This Row],[Popolazione al 31/12/2022]]</f>
        <v>0.97641535083440167</v>
      </c>
      <c r="O56" s="14">
        <v>341285.48116179759</v>
      </c>
      <c r="P56" s="14">
        <f>DB_Comuni[[#This Row],[Concorso alla finanza pubblica 2024]]</f>
        <v>341285.48116179759</v>
      </c>
    </row>
    <row r="57" spans="2:16" x14ac:dyDescent="0.25">
      <c r="B57" s="11" t="s">
        <v>189</v>
      </c>
      <c r="C57" s="12" t="s">
        <v>22</v>
      </c>
      <c r="D57" s="12" t="s">
        <v>190</v>
      </c>
      <c r="E57" s="12" t="s">
        <v>19</v>
      </c>
      <c r="F57" s="12" t="s">
        <v>191</v>
      </c>
      <c r="G57" s="13">
        <v>313110</v>
      </c>
      <c r="H57" s="15">
        <v>2022</v>
      </c>
      <c r="I57" s="14">
        <v>34202077.399999999</v>
      </c>
      <c r="J57" s="14">
        <v>-20323628.100000001</v>
      </c>
      <c r="K57" s="14">
        <f xml:space="preserve"> DB_Comuni[[#This Row],[Spesa corrente al netto della Missione 12]] + DB_Comuni[[#This Row],[Concorso alla finanza pubblica e altri trasferimenti allo Stato contabilizzati in spesa]]</f>
        <v>13878449.299999997</v>
      </c>
      <c r="L57" s="14">
        <f xml:space="preserve"> DB_Comuni[[#This Row],[Base di riparto]] / SUM( DB_Comuni[Base di riparto] ) * 50000000</f>
        <v>168353.64183438034</v>
      </c>
      <c r="M57" s="17">
        <f xml:space="preserve"> DB_Comuni[[#This Row],[Concorso alla finanza pubblica pre soglia massima]] / DB_Comuni[[#This Row],[Popolazione al 31/12/2022]]</f>
        <v>0.53768209841391312</v>
      </c>
      <c r="N57" s="17">
        <f>DB_Comuni[[#This Row],[Concorso alla finanza pubblica 2024]]/DB_Comuni[[#This Row],[Popolazione al 31/12/2022]]</f>
        <v>0.62386721577692261</v>
      </c>
      <c r="O57" s="14">
        <v>195339.06393191224</v>
      </c>
      <c r="P57" s="14">
        <f>DB_Comuni[[#This Row],[Concorso alla finanza pubblica 2024]]</f>
        <v>195339.06393191224</v>
      </c>
    </row>
    <row r="58" spans="2:16" x14ac:dyDescent="0.25">
      <c r="B58" s="11" t="s">
        <v>192</v>
      </c>
      <c r="C58" s="12" t="s">
        <v>100</v>
      </c>
      <c r="D58" s="12" t="s">
        <v>193</v>
      </c>
      <c r="E58" s="12" t="s">
        <v>19</v>
      </c>
      <c r="F58" s="12" t="s">
        <v>194</v>
      </c>
      <c r="G58" s="13">
        <v>284220</v>
      </c>
      <c r="H58" s="15">
        <v>2022</v>
      </c>
      <c r="I58" s="14">
        <v>38110671.009999998</v>
      </c>
      <c r="J58" s="14">
        <v>-16113108.25</v>
      </c>
      <c r="K58" s="14">
        <f xml:space="preserve"> DB_Comuni[[#This Row],[Spesa corrente al netto della Missione 12]] + DB_Comuni[[#This Row],[Concorso alla finanza pubblica e altri trasferimenti allo Stato contabilizzati in spesa]]</f>
        <v>21997562.759999998</v>
      </c>
      <c r="L58" s="14">
        <f xml:space="preserve"> DB_Comuni[[#This Row],[Base di riparto]] / SUM( DB_Comuni[Base di riparto] ) * 50000000</f>
        <v>266843.19855002413</v>
      </c>
      <c r="M58" s="17">
        <f xml:space="preserve"> DB_Comuni[[#This Row],[Concorso alla finanza pubblica pre soglia massima]] / DB_Comuni[[#This Row],[Popolazione al 31/12/2022]]</f>
        <v>0.93886144025763185</v>
      </c>
      <c r="N58" s="17">
        <f>DB_Comuni[[#This Row],[Concorso alla finanza pubblica 2024]]/DB_Comuni[[#This Row],[Popolazione al 31/12/2022]]</f>
        <v>0.97284248978914289</v>
      </c>
      <c r="O58" s="14">
        <v>276501.29244787019</v>
      </c>
      <c r="P58" s="14">
        <f>DB_Comuni[[#This Row],[Concorso alla finanza pubblica 2024]]</f>
        <v>276501.29244787019</v>
      </c>
    </row>
    <row r="59" spans="2:16" x14ac:dyDescent="0.25">
      <c r="B59" s="11" t="s">
        <v>195</v>
      </c>
      <c r="C59" s="12" t="s">
        <v>34</v>
      </c>
      <c r="D59" s="12" t="s">
        <v>196</v>
      </c>
      <c r="E59" s="12" t="s">
        <v>19</v>
      </c>
      <c r="F59" s="12" t="s">
        <v>197</v>
      </c>
      <c r="G59" s="13">
        <v>417170</v>
      </c>
      <c r="H59" s="15">
        <v>2022</v>
      </c>
      <c r="I59" s="14">
        <v>43532009.600000001</v>
      </c>
      <c r="J59" s="14">
        <v>-15282941.35</v>
      </c>
      <c r="K59" s="14">
        <f xml:space="preserve"> DB_Comuni[[#This Row],[Spesa corrente al netto della Missione 12]] + DB_Comuni[[#This Row],[Concorso alla finanza pubblica e altri trasferimenti allo Stato contabilizzati in spesa]]</f>
        <v>28249068.25</v>
      </c>
      <c r="L59" s="14">
        <f xml:space="preserve"> DB_Comuni[[#This Row],[Base di riparto]] / SUM( DB_Comuni[Base di riparto] ) * 50000000</f>
        <v>342677.58706410136</v>
      </c>
      <c r="M59" s="17">
        <f xml:space="preserve"> DB_Comuni[[#This Row],[Concorso alla finanza pubblica pre soglia massima]] / DB_Comuni[[#This Row],[Popolazione al 31/12/2022]]</f>
        <v>0.82143391678237021</v>
      </c>
      <c r="N59" s="17">
        <f>DB_Comuni[[#This Row],[Concorso alla finanza pubblica 2024]]/DB_Comuni[[#This Row],[Popolazione al 31/12/2022]]</f>
        <v>0.87069540017823377</v>
      </c>
      <c r="O59" s="14">
        <v>363228.00009235379</v>
      </c>
      <c r="P59" s="14">
        <f>DB_Comuni[[#This Row],[Concorso alla finanza pubblica 2024]]</f>
        <v>363228.00009235379</v>
      </c>
    </row>
    <row r="60" spans="2:16" x14ac:dyDescent="0.25">
      <c r="B60" s="11" t="s">
        <v>198</v>
      </c>
      <c r="C60" s="12" t="s">
        <v>34</v>
      </c>
      <c r="D60" s="12" t="s">
        <v>199</v>
      </c>
      <c r="E60" s="12" t="s">
        <v>19</v>
      </c>
      <c r="F60" s="12" t="s">
        <v>200</v>
      </c>
      <c r="G60" s="13">
        <v>289759</v>
      </c>
      <c r="H60" s="15">
        <v>2022</v>
      </c>
      <c r="I60" s="14">
        <v>46140467.649999999</v>
      </c>
      <c r="J60" s="14">
        <v>-30447666.050000001</v>
      </c>
      <c r="K60" s="14">
        <f xml:space="preserve"> DB_Comuni[[#This Row],[Spesa corrente al netto della Missione 12]] + DB_Comuni[[#This Row],[Concorso alla finanza pubblica e altri trasferimenti allo Stato contabilizzati in spesa]]</f>
        <v>15692801.599999998</v>
      </c>
      <c r="L60" s="14">
        <f xml:space="preserve"> DB_Comuni[[#This Row],[Base di riparto]] / SUM( DB_Comuni[Base di riparto] ) * 50000000</f>
        <v>190362.78786163748</v>
      </c>
      <c r="M60" s="17">
        <f xml:space="preserve"> DB_Comuni[[#This Row],[Concorso alla finanza pubblica pre soglia massima]] / DB_Comuni[[#This Row],[Popolazione al 31/12/2022]]</f>
        <v>0.6569693706205415</v>
      </c>
      <c r="N60" s="17">
        <f>DB_Comuni[[#This Row],[Concorso alla finanza pubblica 2024]]/DB_Comuni[[#This Row],[Popolazione al 31/12/2022]]</f>
        <v>0.72763205150641275</v>
      </c>
      <c r="O60" s="14">
        <v>210837.93561244666</v>
      </c>
      <c r="P60" s="14">
        <f>DB_Comuni[[#This Row],[Concorso alla finanza pubblica 2024]]</f>
        <v>210837.93561244666</v>
      </c>
    </row>
    <row r="61" spans="2:16" x14ac:dyDescent="0.25">
      <c r="B61" s="11" t="s">
        <v>201</v>
      </c>
      <c r="C61" s="12" t="s">
        <v>154</v>
      </c>
      <c r="D61" s="12" t="s">
        <v>202</v>
      </c>
      <c r="E61" s="12" t="s">
        <v>19</v>
      </c>
      <c r="F61" s="12" t="s">
        <v>203</v>
      </c>
      <c r="G61" s="13">
        <v>346475</v>
      </c>
      <c r="H61" s="15">
        <v>2022</v>
      </c>
      <c r="I61" s="14">
        <v>45702549.770000003</v>
      </c>
      <c r="J61" s="14">
        <v>-16224052.390000001</v>
      </c>
      <c r="K61" s="14">
        <f xml:space="preserve"> DB_Comuni[[#This Row],[Spesa corrente al netto della Missione 12]] + DB_Comuni[[#This Row],[Concorso alla finanza pubblica e altri trasferimenti allo Stato contabilizzati in spesa]]</f>
        <v>29478497.380000003</v>
      </c>
      <c r="L61" s="14">
        <f xml:space="preserve"> DB_Comuni[[#This Row],[Base di riparto]] / SUM( DB_Comuni[Base di riparto] ) * 50000000</f>
        <v>357591.27568583912</v>
      </c>
      <c r="M61" s="17">
        <f xml:space="preserve"> DB_Comuni[[#This Row],[Concorso alla finanza pubblica pre soglia massima]] / DB_Comuni[[#This Row],[Popolazione al 31/12/2022]]</f>
        <v>1.0320839185679749</v>
      </c>
      <c r="N61" s="17">
        <f>DB_Comuni[[#This Row],[Concorso alla finanza pubblica 2024]]/DB_Comuni[[#This Row],[Popolazione al 31/12/2022]]</f>
        <v>1.053934252298498</v>
      </c>
      <c r="O61" s="14">
        <v>365161.87006512209</v>
      </c>
      <c r="P61" s="14">
        <f>DB_Comuni[[#This Row],[Concorso alla finanza pubblica 2024]]</f>
        <v>365161.87006512209</v>
      </c>
    </row>
    <row r="62" spans="2:16" x14ac:dyDescent="0.25">
      <c r="B62" s="11" t="s">
        <v>204</v>
      </c>
      <c r="C62" s="12" t="s">
        <v>34</v>
      </c>
      <c r="D62" s="12" t="s">
        <v>205</v>
      </c>
      <c r="E62" s="12" t="s">
        <v>19</v>
      </c>
      <c r="F62" s="12" t="s">
        <v>206</v>
      </c>
      <c r="G62" s="13">
        <v>259244</v>
      </c>
      <c r="H62" s="15">
        <v>2022</v>
      </c>
      <c r="I62" s="14">
        <v>34717870.989999995</v>
      </c>
      <c r="J62" s="14">
        <v>-21805601.5</v>
      </c>
      <c r="K62" s="14">
        <f xml:space="preserve"> DB_Comuni[[#This Row],[Spesa corrente al netto della Missione 12]] + DB_Comuni[[#This Row],[Concorso alla finanza pubblica e altri trasferimenti allo Stato contabilizzati in spesa]]</f>
        <v>12912269.489999995</v>
      </c>
      <c r="L62" s="14">
        <f xml:space="preserve"> DB_Comuni[[#This Row],[Base di riparto]] / SUM( DB_Comuni[Base di riparto] ) * 50000000</f>
        <v>156633.32019294525</v>
      </c>
      <c r="M62" s="17">
        <f xml:space="preserve"> DB_Comuni[[#This Row],[Concorso alla finanza pubblica pre soglia massima]] / DB_Comuni[[#This Row],[Popolazione al 31/12/2022]]</f>
        <v>0.60419265322609295</v>
      </c>
      <c r="N62" s="17">
        <f>DB_Comuni[[#This Row],[Concorso alla finanza pubblica 2024]]/DB_Comuni[[#This Row],[Popolazione al 31/12/2022]]</f>
        <v>0.68172298418118671</v>
      </c>
      <c r="O62" s="14">
        <v>176732.59331106755</v>
      </c>
      <c r="P62" s="14">
        <f>DB_Comuni[[#This Row],[Concorso alla finanza pubblica 2024]]</f>
        <v>176732.59331106755</v>
      </c>
    </row>
    <row r="63" spans="2:16" x14ac:dyDescent="0.25">
      <c r="B63" s="11" t="s">
        <v>207</v>
      </c>
      <c r="C63" s="12" t="s">
        <v>100</v>
      </c>
      <c r="D63" s="12" t="s">
        <v>208</v>
      </c>
      <c r="E63" s="12" t="s">
        <v>19</v>
      </c>
      <c r="F63" s="12" t="s">
        <v>209</v>
      </c>
      <c r="G63" s="13">
        <v>386355</v>
      </c>
      <c r="H63" s="15">
        <v>2022</v>
      </c>
      <c r="I63" s="14">
        <v>52574329.670000002</v>
      </c>
      <c r="J63" s="14">
        <v>-30018709.600000001</v>
      </c>
      <c r="K63" s="14">
        <f xml:space="preserve"> DB_Comuni[[#This Row],[Spesa corrente al netto della Missione 12]] + DB_Comuni[[#This Row],[Concorso alla finanza pubblica e altri trasferimenti allo Stato contabilizzati in spesa]]</f>
        <v>22555620.07</v>
      </c>
      <c r="L63" s="14">
        <f xml:space="preserve"> DB_Comuni[[#This Row],[Base di riparto]] / SUM( DB_Comuni[Base di riparto] ) * 50000000</f>
        <v>273612.7574870445</v>
      </c>
      <c r="M63" s="17">
        <f xml:space="preserve"> DB_Comuni[[#This Row],[Concorso alla finanza pubblica pre soglia massima]] / DB_Comuni[[#This Row],[Popolazione al 31/12/2022]]</f>
        <v>0.70819002597881353</v>
      </c>
      <c r="N63" s="17">
        <f>DB_Comuni[[#This Row],[Concorso alla finanza pubblica 2024]]/DB_Comuni[[#This Row],[Popolazione al 31/12/2022]]</f>
        <v>0.77218754171832327</v>
      </c>
      <c r="O63" s="14">
        <v>298338.51768058277</v>
      </c>
      <c r="P63" s="14">
        <f>DB_Comuni[[#This Row],[Concorso alla finanza pubblica 2024]]</f>
        <v>298338.51768058277</v>
      </c>
    </row>
    <row r="64" spans="2:16" x14ac:dyDescent="0.25">
      <c r="B64" s="11" t="s">
        <v>210</v>
      </c>
      <c r="C64" s="12" t="s">
        <v>100</v>
      </c>
      <c r="D64" s="12" t="s">
        <v>211</v>
      </c>
      <c r="E64" s="12" t="s">
        <v>19</v>
      </c>
      <c r="F64" s="12" t="s">
        <v>212</v>
      </c>
      <c r="G64" s="13">
        <v>526990</v>
      </c>
      <c r="H64" s="15">
        <v>2022</v>
      </c>
      <c r="I64" s="14">
        <v>62286188.57</v>
      </c>
      <c r="J64" s="14">
        <v>-30894239.34</v>
      </c>
      <c r="K64" s="14">
        <f xml:space="preserve"> DB_Comuni[[#This Row],[Spesa corrente al netto della Missione 12]] + DB_Comuni[[#This Row],[Concorso alla finanza pubblica e altri trasferimenti allo Stato contabilizzati in spesa]]</f>
        <v>31391949.23</v>
      </c>
      <c r="L64" s="14">
        <f xml:space="preserve"> DB_Comuni[[#This Row],[Base di riparto]] / SUM( DB_Comuni[Base di riparto] ) * 50000000</f>
        <v>380802.55674893543</v>
      </c>
      <c r="M64" s="17">
        <f xml:space="preserve"> DB_Comuni[[#This Row],[Concorso alla finanza pubblica pre soglia massima]] / DB_Comuni[[#This Row],[Popolazione al 31/12/2022]]</f>
        <v>0.72259920823722545</v>
      </c>
      <c r="N64" s="17">
        <f>DB_Comuni[[#This Row],[Concorso alla finanza pubblica 2024]]/DB_Comuni[[#This Row],[Popolazione al 31/12/2022]]</f>
        <v>0.78472170737055202</v>
      </c>
      <c r="O64" s="14">
        <v>413540.4925672072</v>
      </c>
      <c r="P64" s="14">
        <f>DB_Comuni[[#This Row],[Concorso alla finanza pubblica 2024]]</f>
        <v>413540.4925672072</v>
      </c>
    </row>
    <row r="65" spans="2:16" x14ac:dyDescent="0.25">
      <c r="B65" s="11" t="s">
        <v>213</v>
      </c>
      <c r="C65" s="12" t="s">
        <v>110</v>
      </c>
      <c r="D65" s="12" t="s">
        <v>214</v>
      </c>
      <c r="E65" s="12" t="s">
        <v>19</v>
      </c>
      <c r="F65" s="12" t="s">
        <v>215</v>
      </c>
      <c r="G65" s="13">
        <v>150457</v>
      </c>
      <c r="H65" s="15">
        <v>2022</v>
      </c>
      <c r="I65" s="14">
        <v>37813831.219999999</v>
      </c>
      <c r="J65" s="14">
        <v>-16340113.140000001</v>
      </c>
      <c r="K65" s="14">
        <f xml:space="preserve"> DB_Comuni[[#This Row],[Spesa corrente al netto della Missione 12]] + DB_Comuni[[#This Row],[Concorso alla finanza pubblica e altri trasferimenti allo Stato contabilizzati in spesa]]</f>
        <v>21473718.079999998</v>
      </c>
      <c r="L65" s="14">
        <f xml:space="preserve"> DB_Comuni[[#This Row],[Base di riparto]] / SUM( DB_Comuni[Base di riparto] ) * 50000000</f>
        <v>260488.65866396026</v>
      </c>
      <c r="M65" s="17">
        <f xml:space="preserve"> DB_Comuni[[#This Row],[Concorso alla finanza pubblica pre soglia massima]] / DB_Comuni[[#This Row],[Popolazione al 31/12/2022]]</f>
        <v>1.7313163140562438</v>
      </c>
      <c r="N65" s="17">
        <f>DB_Comuni[[#This Row],[Concorso alla finanza pubblica 2024]]/DB_Comuni[[#This Row],[Popolazione al 31/12/2022]]</f>
        <v>1.2</v>
      </c>
      <c r="O65" s="14">
        <v>180548.4</v>
      </c>
      <c r="P65" s="14">
        <f>DB_Comuni[[#This Row],[Concorso alla finanza pubblica 2024]]</f>
        <v>180548.4</v>
      </c>
    </row>
    <row r="66" spans="2:16" x14ac:dyDescent="0.25">
      <c r="B66" s="11" t="s">
        <v>216</v>
      </c>
      <c r="C66" s="12" t="s">
        <v>100</v>
      </c>
      <c r="D66" s="12" t="s">
        <v>217</v>
      </c>
      <c r="E66" s="12" t="s">
        <v>19</v>
      </c>
      <c r="F66" s="12" t="s">
        <v>218</v>
      </c>
      <c r="G66" s="13">
        <v>338934</v>
      </c>
      <c r="H66" s="15">
        <v>2022</v>
      </c>
      <c r="I66" s="14">
        <v>41617350.490000002</v>
      </c>
      <c r="J66" s="14">
        <v>-23698761.25</v>
      </c>
      <c r="K66" s="14">
        <f xml:space="preserve"> DB_Comuni[[#This Row],[Spesa corrente al netto della Missione 12]] + DB_Comuni[[#This Row],[Concorso alla finanza pubblica e altri trasferimenti allo Stato contabilizzati in spesa]]</f>
        <v>17918589.240000002</v>
      </c>
      <c r="L66" s="14">
        <f xml:space="preserve"> DB_Comuni[[#This Row],[Base di riparto]] / SUM( DB_Comuni[Base di riparto] ) * 50000000</f>
        <v>217362.88326451159</v>
      </c>
      <c r="M66" s="17">
        <f xml:space="preserve"> DB_Comuni[[#This Row],[Concorso alla finanza pubblica pre soglia massima]] / DB_Comuni[[#This Row],[Popolazione al 31/12/2022]]</f>
        <v>0.64131330366534955</v>
      </c>
      <c r="N66" s="17">
        <f>DB_Comuni[[#This Row],[Concorso alla finanza pubblica 2024]]/DB_Comuni[[#This Row],[Popolazione al 31/12/2022]]</f>
        <v>0.71401325391196901</v>
      </c>
      <c r="O66" s="14">
        <v>242003.36820139931</v>
      </c>
      <c r="P66" s="14">
        <f>DB_Comuni[[#This Row],[Concorso alla finanza pubblica 2024]]</f>
        <v>242003.36820139931</v>
      </c>
    </row>
    <row r="67" spans="2:16" x14ac:dyDescent="0.25">
      <c r="B67" s="11" t="s">
        <v>219</v>
      </c>
      <c r="C67" s="12" t="s">
        <v>48</v>
      </c>
      <c r="D67" s="12" t="s">
        <v>220</v>
      </c>
      <c r="E67" s="12" t="s">
        <v>19</v>
      </c>
      <c r="F67" s="12" t="s">
        <v>221</v>
      </c>
      <c r="G67" s="13">
        <v>227941</v>
      </c>
      <c r="H67" s="15">
        <v>2022</v>
      </c>
      <c r="I67" s="14">
        <v>44743295.939999998</v>
      </c>
      <c r="J67" s="14">
        <v>-17937807.329999998</v>
      </c>
      <c r="K67" s="14">
        <f xml:space="preserve"> DB_Comuni[[#This Row],[Spesa corrente al netto della Missione 12]] + DB_Comuni[[#This Row],[Concorso alla finanza pubblica e altri trasferimenti allo Stato contabilizzati in spesa]]</f>
        <v>26805488.609999999</v>
      </c>
      <c r="L67" s="14">
        <f xml:space="preserve"> DB_Comuni[[#This Row],[Base di riparto]] / SUM( DB_Comuni[Base di riparto] ) * 50000000</f>
        <v>325166.12851289538</v>
      </c>
      <c r="M67" s="17">
        <f xml:space="preserve"> DB_Comuni[[#This Row],[Concorso alla finanza pubblica pre soglia massima]] / DB_Comuni[[#This Row],[Popolazione al 31/12/2022]]</f>
        <v>1.4265363778911884</v>
      </c>
      <c r="N67" s="17">
        <f>DB_Comuni[[#This Row],[Concorso alla finanza pubblica 2024]]/DB_Comuni[[#This Row],[Popolazione al 31/12/2022]]</f>
        <v>1.2</v>
      </c>
      <c r="O67" s="14">
        <v>273529.2</v>
      </c>
      <c r="P67" s="14">
        <f>DB_Comuni[[#This Row],[Concorso alla finanza pubblica 2024]]</f>
        <v>273529.2</v>
      </c>
    </row>
    <row r="68" spans="2:16" x14ac:dyDescent="0.25">
      <c r="B68" s="11" t="s">
        <v>222</v>
      </c>
      <c r="C68" s="12" t="s">
        <v>17</v>
      </c>
      <c r="D68" s="12" t="s">
        <v>223</v>
      </c>
      <c r="E68" s="12" t="s">
        <v>19</v>
      </c>
      <c r="F68" s="12" t="s">
        <v>224</v>
      </c>
      <c r="G68" s="13">
        <v>1061067</v>
      </c>
      <c r="H68" s="15">
        <v>2022</v>
      </c>
      <c r="I68" s="14">
        <v>163471260.90000001</v>
      </c>
      <c r="J68" s="14">
        <v>-94015042.700000003</v>
      </c>
      <c r="K68" s="14">
        <f xml:space="preserve"> DB_Comuni[[#This Row],[Spesa corrente al netto della Missione 12]] + DB_Comuni[[#This Row],[Concorso alla finanza pubblica e altri trasferimenti allo Stato contabilizzati in spesa]]</f>
        <v>69456218.200000003</v>
      </c>
      <c r="L68" s="14">
        <f xml:space="preserve"> DB_Comuni[[#This Row],[Base di riparto]] / SUM( DB_Comuni[Base di riparto] ) * 50000000</f>
        <v>842544.22300720401</v>
      </c>
      <c r="M68" s="17">
        <f xml:space="preserve"> DB_Comuni[[#This Row],[Concorso alla finanza pubblica pre soglia massima]] / DB_Comuni[[#This Row],[Popolazione al 31/12/2022]]</f>
        <v>0.79405374307862187</v>
      </c>
      <c r="N68" s="17">
        <f>DB_Comuni[[#This Row],[Concorso alla finanza pubblica 2024]]/DB_Comuni[[#This Row],[Popolazione al 31/12/2022]]</f>
        <v>0.84687811293493898</v>
      </c>
      <c r="O68" s="14">
        <v>898594.41865753685</v>
      </c>
      <c r="P68" s="14">
        <f>DB_Comuni[[#This Row],[Concorso alla finanza pubblica 2024]]</f>
        <v>898594.41865753685</v>
      </c>
    </row>
    <row r="69" spans="2:16" x14ac:dyDescent="0.25">
      <c r="B69" s="11" t="s">
        <v>225</v>
      </c>
      <c r="C69" s="12" t="s">
        <v>167</v>
      </c>
      <c r="D69" s="12" t="s">
        <v>226</v>
      </c>
      <c r="E69" s="12" t="s">
        <v>19</v>
      </c>
      <c r="F69" s="12" t="s">
        <v>227</v>
      </c>
      <c r="G69" s="13">
        <v>474739</v>
      </c>
      <c r="H69" s="15">
        <v>2022</v>
      </c>
      <c r="I69" s="14">
        <v>66089158.550000004</v>
      </c>
      <c r="J69" s="14">
        <v>-28663172.5</v>
      </c>
      <c r="K69" s="14">
        <f xml:space="preserve"> DB_Comuni[[#This Row],[Spesa corrente al netto della Missione 12]] + DB_Comuni[[#This Row],[Concorso alla finanza pubblica e altri trasferimenti allo Stato contabilizzati in spesa]]</f>
        <v>37425986.050000004</v>
      </c>
      <c r="L69" s="14">
        <f xml:space="preserve"> DB_Comuni[[#This Row],[Base di riparto]] / SUM( DB_Comuni[Base di riparto] ) * 50000000</f>
        <v>453998.9241276558</v>
      </c>
      <c r="M69" s="17">
        <f xml:space="preserve"> DB_Comuni[[#This Row],[Concorso alla finanza pubblica pre soglia massima]] / DB_Comuni[[#This Row],[Popolazione al 31/12/2022]]</f>
        <v>0.9563126773398769</v>
      </c>
      <c r="N69" s="17">
        <f>DB_Comuni[[#This Row],[Concorso alla finanza pubblica 2024]]/DB_Comuni[[#This Row],[Popolazione al 31/12/2022]]</f>
        <v>0.98802285828628511</v>
      </c>
      <c r="O69" s="14">
        <v>469052.98371997272</v>
      </c>
      <c r="P69" s="14">
        <f>DB_Comuni[[#This Row],[Concorso alla finanza pubblica 2024]]</f>
        <v>469052.98371997272</v>
      </c>
    </row>
    <row r="70" spans="2:16" x14ac:dyDescent="0.25">
      <c r="B70" s="11" t="s">
        <v>228</v>
      </c>
      <c r="C70" s="12" t="s">
        <v>117</v>
      </c>
      <c r="D70" s="12" t="s">
        <v>229</v>
      </c>
      <c r="E70" s="12" t="s">
        <v>19</v>
      </c>
      <c r="F70" s="12" t="s">
        <v>230</v>
      </c>
      <c r="G70" s="13">
        <v>267366</v>
      </c>
      <c r="H70" s="15">
        <v>2022</v>
      </c>
      <c r="I70" s="14">
        <v>61310841.060000002</v>
      </c>
      <c r="J70" s="14">
        <v>-22448757.289999999</v>
      </c>
      <c r="K70" s="14">
        <f xml:space="preserve"> DB_Comuni[[#This Row],[Spesa corrente al netto della Missione 12]] + DB_Comuni[[#This Row],[Concorso alla finanza pubblica e altri trasferimenti allo Stato contabilizzati in spesa]]</f>
        <v>38862083.770000003</v>
      </c>
      <c r="L70" s="14">
        <f xml:space="preserve"> DB_Comuni[[#This Row],[Base di riparto]] / SUM( DB_Comuni[Base di riparto] ) * 50000000</f>
        <v>471419.62264849484</v>
      </c>
      <c r="M70" s="17">
        <f xml:space="preserve"> DB_Comuni[[#This Row],[Concorso alla finanza pubblica pre soglia massima]] / DB_Comuni[[#This Row],[Popolazione al 31/12/2022]]</f>
        <v>1.7631995939965996</v>
      </c>
      <c r="N70" s="17">
        <f>DB_Comuni[[#This Row],[Concorso alla finanza pubblica 2024]]/DB_Comuni[[#This Row],[Popolazione al 31/12/2022]]</f>
        <v>1.2</v>
      </c>
      <c r="O70" s="14">
        <v>320839.2</v>
      </c>
      <c r="P70" s="14">
        <f>DB_Comuni[[#This Row],[Concorso alla finanza pubblica 2024]]</f>
        <v>320839.2</v>
      </c>
    </row>
    <row r="71" spans="2:16" x14ac:dyDescent="0.25">
      <c r="B71" s="11" t="s">
        <v>231</v>
      </c>
      <c r="C71" s="12" t="s">
        <v>34</v>
      </c>
      <c r="D71" s="12" t="s">
        <v>232</v>
      </c>
      <c r="E71" s="12" t="s">
        <v>19</v>
      </c>
      <c r="F71" s="12" t="s">
        <v>233</v>
      </c>
      <c r="G71" s="13">
        <v>260557</v>
      </c>
      <c r="H71" s="15">
        <v>2022</v>
      </c>
      <c r="I71" s="14">
        <v>42233188.549999997</v>
      </c>
      <c r="J71" s="14">
        <v>-20827241.030000001</v>
      </c>
      <c r="K71" s="14">
        <f xml:space="preserve"> DB_Comuni[[#This Row],[Spesa corrente al netto della Missione 12]] + DB_Comuni[[#This Row],[Concorso alla finanza pubblica e altri trasferimenti allo Stato contabilizzati in spesa]]</f>
        <v>21405947.519999996</v>
      </c>
      <c r="L71" s="14">
        <f xml:space="preserve"> DB_Comuni[[#This Row],[Base di riparto]] / SUM( DB_Comuni[Base di riparto] ) * 50000000</f>
        <v>259666.56245288317</v>
      </c>
      <c r="M71" s="17">
        <f xml:space="preserve"> DB_Comuni[[#This Row],[Concorso alla finanza pubblica pre soglia massima]] / DB_Comuni[[#This Row],[Popolazione al 31/12/2022]]</f>
        <v>0.99658256140837964</v>
      </c>
      <c r="N71" s="17">
        <f>DB_Comuni[[#This Row],[Concorso alla finanza pubblica 2024]]/DB_Comuni[[#This Row],[Popolazione al 31/12/2022]]</f>
        <v>1.0230525628634477</v>
      </c>
      <c r="O71" s="14">
        <v>266563.50662201137</v>
      </c>
      <c r="P71" s="14">
        <f>DB_Comuni[[#This Row],[Concorso alla finanza pubblica 2024]]</f>
        <v>266563.50662201137</v>
      </c>
    </row>
    <row r="72" spans="2:16" x14ac:dyDescent="0.25">
      <c r="B72" s="11" t="s">
        <v>234</v>
      </c>
      <c r="C72" s="12" t="s">
        <v>55</v>
      </c>
      <c r="D72" s="12" t="s">
        <v>235</v>
      </c>
      <c r="E72" s="12" t="s">
        <v>19</v>
      </c>
      <c r="F72" s="12" t="s">
        <v>236</v>
      </c>
      <c r="G72" s="13">
        <v>178795</v>
      </c>
      <c r="H72" s="15">
        <v>2022</v>
      </c>
      <c r="I72" s="14">
        <v>31314525.810000002</v>
      </c>
      <c r="J72" s="14">
        <v>-9760796.6799999997</v>
      </c>
      <c r="K72" s="14">
        <f xml:space="preserve"> DB_Comuni[[#This Row],[Spesa corrente al netto della Missione 12]] + DB_Comuni[[#This Row],[Concorso alla finanza pubblica e altri trasferimenti allo Stato contabilizzati in spesa]]</f>
        <v>21553729.130000003</v>
      </c>
      <c r="L72" s="14">
        <f xml:space="preserve"> DB_Comuni[[#This Row],[Base di riparto]] / SUM( DB_Comuni[Base di riparto] ) * 50000000</f>
        <v>261459.23912027202</v>
      </c>
      <c r="M72" s="17">
        <f xml:space="preserve"> DB_Comuni[[#This Row],[Concorso alla finanza pubblica pre soglia massima]] / DB_Comuni[[#This Row],[Popolazione al 31/12/2022]]</f>
        <v>1.4623408882813951</v>
      </c>
      <c r="N72" s="17">
        <f>DB_Comuni[[#This Row],[Concorso alla finanza pubblica 2024]]/DB_Comuni[[#This Row],[Popolazione al 31/12/2022]]</f>
        <v>1.2</v>
      </c>
      <c r="O72" s="14">
        <v>214554</v>
      </c>
      <c r="P72" s="14">
        <f>DB_Comuni[[#This Row],[Concorso alla finanza pubblica 2024]]</f>
        <v>214554</v>
      </c>
    </row>
    <row r="73" spans="2:16" x14ac:dyDescent="0.25">
      <c r="B73" s="11" t="s">
        <v>237</v>
      </c>
      <c r="C73" s="12" t="s">
        <v>22</v>
      </c>
      <c r="D73" s="12" t="s">
        <v>238</v>
      </c>
      <c r="E73" s="12" t="s">
        <v>19</v>
      </c>
      <c r="F73" s="12" t="s">
        <v>239</v>
      </c>
      <c r="G73" s="13">
        <v>299071</v>
      </c>
      <c r="H73" s="15">
        <v>2022</v>
      </c>
      <c r="I73" s="14">
        <v>36616710.049999997</v>
      </c>
      <c r="J73" s="14">
        <v>-19792383.969999999</v>
      </c>
      <c r="K73" s="14">
        <f xml:space="preserve"> DB_Comuni[[#This Row],[Spesa corrente al netto della Missione 12]] + DB_Comuni[[#This Row],[Concorso alla finanza pubblica e altri trasferimenti allo Stato contabilizzati in spesa]]</f>
        <v>16824326.079999998</v>
      </c>
      <c r="L73" s="14">
        <f xml:space="preserve"> DB_Comuni[[#This Row],[Base di riparto]] / SUM( DB_Comuni[Base di riparto] ) * 50000000</f>
        <v>204088.83627777817</v>
      </c>
      <c r="M73" s="17">
        <f xml:space="preserve"> DB_Comuni[[#This Row],[Concorso alla finanza pubblica pre soglia massima]] / DB_Comuni[[#This Row],[Popolazione al 31/12/2022]]</f>
        <v>0.68240931510503589</v>
      </c>
      <c r="N73" s="17">
        <f>DB_Comuni[[#This Row],[Concorso alla finanza pubblica 2024]]/DB_Comuni[[#This Row],[Popolazione al 31/12/2022]]</f>
        <v>0.74976158478828969</v>
      </c>
      <c r="O73" s="14">
        <v>224231.94692421859</v>
      </c>
      <c r="P73" s="14">
        <f>DB_Comuni[[#This Row],[Concorso alla finanza pubblica 2024]]</f>
        <v>224231.94692421859</v>
      </c>
    </row>
    <row r="74" spans="2:16" x14ac:dyDescent="0.25">
      <c r="B74" s="11" t="s">
        <v>240</v>
      </c>
      <c r="C74" s="12" t="s">
        <v>183</v>
      </c>
      <c r="D74" s="12" t="s">
        <v>241</v>
      </c>
      <c r="E74" s="12" t="s">
        <v>19</v>
      </c>
      <c r="F74" s="12" t="s">
        <v>242</v>
      </c>
      <c r="G74" s="13">
        <v>217183</v>
      </c>
      <c r="H74" s="15">
        <v>2022</v>
      </c>
      <c r="I74" s="14">
        <v>34083063.75</v>
      </c>
      <c r="J74" s="14">
        <v>-20010317.829999998</v>
      </c>
      <c r="K74" s="14">
        <f xml:space="preserve"> DB_Comuni[[#This Row],[Spesa corrente al netto della Missione 12]] + DB_Comuni[[#This Row],[Concorso alla finanza pubblica e altri trasferimenti allo Stato contabilizzati in spesa]]</f>
        <v>14072745.920000002</v>
      </c>
      <c r="L74" s="14">
        <f xml:space="preserve"> DB_Comuni[[#This Row],[Base di riparto]] / SUM( DB_Comuni[Base di riparto] ) * 50000000</f>
        <v>170710.57255956673</v>
      </c>
      <c r="M74" s="17">
        <f xml:space="preserve"> DB_Comuni[[#This Row],[Concorso alla finanza pubblica pre soglia massima]] / DB_Comuni[[#This Row],[Popolazione al 31/12/2022]]</f>
        <v>0.78602179986263532</v>
      </c>
      <c r="N74" s="17">
        <f>DB_Comuni[[#This Row],[Concorso alla finanza pubblica 2024]]/DB_Comuni[[#This Row],[Popolazione al 31/12/2022]]</f>
        <v>0.83989133846203667</v>
      </c>
      <c r="O74" s="14">
        <v>182410.12056120051</v>
      </c>
      <c r="P74" s="14">
        <f>DB_Comuni[[#This Row],[Concorso alla finanza pubblica 2024]]</f>
        <v>182410.12056120051</v>
      </c>
    </row>
    <row r="75" spans="2:16" x14ac:dyDescent="0.25">
      <c r="B75" s="11" t="s">
        <v>243</v>
      </c>
      <c r="C75" s="12" t="s">
        <v>48</v>
      </c>
      <c r="D75" s="12" t="s">
        <v>244</v>
      </c>
      <c r="E75" s="12" t="s">
        <v>19</v>
      </c>
      <c r="F75" s="12" t="s">
        <v>245</v>
      </c>
      <c r="G75" s="13">
        <v>878828</v>
      </c>
      <c r="H75" s="15">
        <v>2022</v>
      </c>
      <c r="I75" s="14">
        <v>111459228.86</v>
      </c>
      <c r="J75" s="14">
        <v>-46494804.420000002</v>
      </c>
      <c r="K75" s="14">
        <f xml:space="preserve"> DB_Comuni[[#This Row],[Spesa corrente al netto della Missione 12]] + DB_Comuni[[#This Row],[Concorso alla finanza pubblica e altri trasferimenti allo Stato contabilizzati in spesa]]</f>
        <v>64964424.439999998</v>
      </c>
      <c r="L75" s="14">
        <f xml:space="preserve"> DB_Comuni[[#This Row],[Base di riparto]] / SUM( DB_Comuni[Base di riparto] ) * 50000000</f>
        <v>788056.15870560019</v>
      </c>
      <c r="M75" s="17">
        <f xml:space="preserve"> DB_Comuni[[#This Row],[Concorso alla finanza pubblica pre soglia massima]] / DB_Comuni[[#This Row],[Popolazione al 31/12/2022]]</f>
        <v>0.89671262033708554</v>
      </c>
      <c r="N75" s="17">
        <f>DB_Comuni[[#This Row],[Concorso alla finanza pubblica 2024]]/DB_Comuni[[#This Row],[Popolazione al 31/12/2022]]</f>
        <v>0.93617834872578209</v>
      </c>
      <c r="O75" s="14">
        <v>822739.74585398159</v>
      </c>
      <c r="P75" s="14">
        <f>DB_Comuni[[#This Row],[Concorso alla finanza pubblica 2024]]</f>
        <v>822739.74585398159</v>
      </c>
    </row>
    <row r="76" spans="2:16" x14ac:dyDescent="0.25">
      <c r="B76" s="11" t="s">
        <v>246</v>
      </c>
      <c r="C76" s="12" t="s">
        <v>55</v>
      </c>
      <c r="D76" s="12" t="s">
        <v>247</v>
      </c>
      <c r="E76" s="12" t="s">
        <v>19</v>
      </c>
      <c r="F76" s="12" t="s">
        <v>248</v>
      </c>
      <c r="G76" s="13">
        <v>879731</v>
      </c>
      <c r="H76" s="15">
        <v>2022</v>
      </c>
      <c r="I76" s="14">
        <v>81236776.339999989</v>
      </c>
      <c r="J76" s="14">
        <v>-27919164.260000002</v>
      </c>
      <c r="K76" s="14">
        <f xml:space="preserve"> DB_Comuni[[#This Row],[Spesa corrente al netto della Missione 12]] + DB_Comuni[[#This Row],[Concorso alla finanza pubblica e altri trasferimenti allo Stato contabilizzati in spesa]]</f>
        <v>53317612.079999983</v>
      </c>
      <c r="L76" s="14">
        <f xml:space="preserve"> DB_Comuni[[#This Row],[Base di riparto]] / SUM( DB_Comuni[Base di riparto] ) * 50000000</f>
        <v>646773.56767666759</v>
      </c>
      <c r="M76" s="17">
        <f xml:space="preserve"> DB_Comuni[[#This Row],[Concorso alla finanza pubblica pre soglia massima]] / DB_Comuni[[#This Row],[Popolazione al 31/12/2022]]</f>
        <v>0.73519469892122435</v>
      </c>
      <c r="N76" s="17">
        <f>DB_Comuni[[#This Row],[Concorso alla finanza pubblica 2024]]/DB_Comuni[[#This Row],[Popolazione al 31/12/2022]]</f>
        <v>0.79567819080403657</v>
      </c>
      <c r="O76" s="14">
        <v>699982.77047422586</v>
      </c>
      <c r="P76" s="14">
        <f>DB_Comuni[[#This Row],[Concorso alla finanza pubblica 2024]]</f>
        <v>699982.77047422586</v>
      </c>
    </row>
    <row r="77" spans="2:16" x14ac:dyDescent="0.25">
      <c r="B77" s="11" t="s">
        <v>249</v>
      </c>
      <c r="C77" s="12" t="s">
        <v>26</v>
      </c>
      <c r="D77" s="12" t="s">
        <v>250</v>
      </c>
      <c r="E77" s="12" t="s">
        <v>19</v>
      </c>
      <c r="F77" s="12" t="s">
        <v>251</v>
      </c>
      <c r="G77" s="13">
        <v>154038</v>
      </c>
      <c r="H77" s="15">
        <v>2022</v>
      </c>
      <c r="I77" s="14">
        <v>23618470.420000002</v>
      </c>
      <c r="J77" s="14">
        <v>-6912261.0099999998</v>
      </c>
      <c r="K77" s="14">
        <f xml:space="preserve"> DB_Comuni[[#This Row],[Spesa corrente al netto della Missione 12]] + DB_Comuni[[#This Row],[Concorso alla finanza pubblica e altri trasferimenti allo Stato contabilizzati in spesa]]</f>
        <v>16706209.410000002</v>
      </c>
      <c r="L77" s="14">
        <f xml:space="preserve"> DB_Comuni[[#This Row],[Base di riparto]] / SUM( DB_Comuni[Base di riparto] ) * 50000000</f>
        <v>202656.0125432238</v>
      </c>
      <c r="M77" s="17">
        <f xml:space="preserve"> DB_Comuni[[#This Row],[Concorso alla finanza pubblica pre soglia massima]] / DB_Comuni[[#This Row],[Popolazione al 31/12/2022]]</f>
        <v>1.3156234990276672</v>
      </c>
      <c r="N77" s="17">
        <f>DB_Comuni[[#This Row],[Concorso alla finanza pubblica 2024]]/DB_Comuni[[#This Row],[Popolazione al 31/12/2022]]</f>
        <v>1.2</v>
      </c>
      <c r="O77" s="14">
        <v>184845.6</v>
      </c>
      <c r="P77" s="14">
        <f>DB_Comuni[[#This Row],[Concorso alla finanza pubblica 2024]]</f>
        <v>184845.6</v>
      </c>
    </row>
    <row r="78" spans="2:16" x14ac:dyDescent="0.25">
      <c r="B78" s="11" t="s">
        <v>252</v>
      </c>
      <c r="C78" s="12" t="s">
        <v>26</v>
      </c>
      <c r="D78" s="12" t="s">
        <v>253</v>
      </c>
      <c r="E78" s="12" t="s">
        <v>19</v>
      </c>
      <c r="F78" s="12" t="s">
        <v>254</v>
      </c>
      <c r="G78" s="13">
        <v>165892</v>
      </c>
      <c r="H78" s="15">
        <v>2022</v>
      </c>
      <c r="I78" s="14">
        <v>27321552.640000001</v>
      </c>
      <c r="J78" s="14">
        <v>-11873943.609999999</v>
      </c>
      <c r="K78" s="14">
        <f xml:space="preserve"> DB_Comuni[[#This Row],[Spesa corrente al netto della Missione 12]] + DB_Comuni[[#This Row],[Concorso alla finanza pubblica e altri trasferimenti allo Stato contabilizzati in spesa]]</f>
        <v>15447609.030000001</v>
      </c>
      <c r="L78" s="14">
        <f xml:space="preserve"> DB_Comuni[[#This Row],[Base di riparto]] / SUM( DB_Comuni[Base di riparto] ) * 50000000</f>
        <v>187388.45973477457</v>
      </c>
      <c r="M78" s="17">
        <f xml:space="preserve"> DB_Comuni[[#This Row],[Concorso alla finanza pubblica pre soglia massima]] / DB_Comuni[[#This Row],[Popolazione al 31/12/2022]]</f>
        <v>1.1295810511343198</v>
      </c>
      <c r="N78" s="17">
        <f>DB_Comuni[[#This Row],[Concorso alla finanza pubblica 2024]]/DB_Comuni[[#This Row],[Popolazione al 31/12/2022]]</f>
        <v>1.1387444232220052</v>
      </c>
      <c r="O78" s="14">
        <v>188908.58985714489</v>
      </c>
      <c r="P78" s="14">
        <f>DB_Comuni[[#This Row],[Concorso alla finanza pubblica 2024]]</f>
        <v>188908.58985714489</v>
      </c>
    </row>
    <row r="79" spans="2:16" x14ac:dyDescent="0.25">
      <c r="B79" s="11" t="s">
        <v>255</v>
      </c>
      <c r="C79" s="12" t="s">
        <v>48</v>
      </c>
      <c r="D79" s="12" t="s">
        <v>256</v>
      </c>
      <c r="E79" s="12" t="s">
        <v>19</v>
      </c>
      <c r="F79" s="12" t="s">
        <v>257</v>
      </c>
      <c r="G79" s="13">
        <v>925656</v>
      </c>
      <c r="H79" s="15">
        <v>2022</v>
      </c>
      <c r="I79" s="14">
        <v>136709832.13</v>
      </c>
      <c r="J79" s="14">
        <v>-51182598</v>
      </c>
      <c r="K79" s="14">
        <f xml:space="preserve"> DB_Comuni[[#This Row],[Spesa corrente al netto della Missione 12]] + DB_Comuni[[#This Row],[Concorso alla finanza pubblica e altri trasferimenti allo Stato contabilizzati in spesa]]</f>
        <v>85527234.129999995</v>
      </c>
      <c r="L79" s="14">
        <f xml:space="preserve"> DB_Comuni[[#This Row],[Base di riparto]] / SUM( DB_Comuni[Base di riparto] ) * 50000000</f>
        <v>1037494.9701194076</v>
      </c>
      <c r="M79" s="17">
        <f xml:space="preserve"> DB_Comuni[[#This Row],[Concorso alla finanza pubblica pre soglia massima]] / DB_Comuni[[#This Row],[Popolazione al 31/12/2022]]</f>
        <v>1.1208213095571224</v>
      </c>
      <c r="N79" s="17">
        <f>DB_Comuni[[#This Row],[Concorso alla finanza pubblica 2024]]/DB_Comuni[[#This Row],[Popolazione al 31/12/2022]]</f>
        <v>1.1311245562489707</v>
      </c>
      <c r="O79" s="14">
        <v>1047032.2322391971</v>
      </c>
      <c r="P79" s="14">
        <f>DB_Comuni[[#This Row],[Concorso alla finanza pubblica 2024]]</f>
        <v>1047032.2322391971</v>
      </c>
    </row>
    <row r="80" spans="2:16" x14ac:dyDescent="0.25">
      <c r="B80" s="11" t="s">
        <v>258</v>
      </c>
      <c r="C80" s="12" t="s">
        <v>75</v>
      </c>
      <c r="D80" s="12" t="s">
        <v>259</v>
      </c>
      <c r="E80" s="12" t="s">
        <v>19</v>
      </c>
      <c r="F80" s="12" t="s">
        <v>260</v>
      </c>
      <c r="G80" s="13">
        <v>150709</v>
      </c>
      <c r="H80" s="15">
        <v>2022</v>
      </c>
      <c r="I80" s="14">
        <v>10798238.800000001</v>
      </c>
      <c r="J80" s="14">
        <v>-489637.22</v>
      </c>
      <c r="K80" s="14">
        <f xml:space="preserve"> DB_Comuni[[#This Row],[Spesa corrente al netto della Missione 12]] + DB_Comuni[[#This Row],[Concorso alla finanza pubblica e altri trasferimenti allo Stato contabilizzati in spesa]]</f>
        <v>10308601.58</v>
      </c>
      <c r="L80" s="14">
        <f xml:space="preserve"> DB_Comuni[[#This Row],[Base di riparto]] / SUM( DB_Comuni[Base di riparto] ) * 50000000</f>
        <v>125049.31788111571</v>
      </c>
      <c r="M80" s="17">
        <f xml:space="preserve"> DB_Comuni[[#This Row],[Concorso alla finanza pubblica pre soglia massima]] / DB_Comuni[[#This Row],[Popolazione al 31/12/2022]]</f>
        <v>0.82974021379689145</v>
      </c>
      <c r="N80" s="17">
        <f>DB_Comuni[[#This Row],[Concorso alla finanza pubblica 2024]]/DB_Comuni[[#This Row],[Popolazione al 31/12/2022]]</f>
        <v>0.87792082774723024</v>
      </c>
      <c r="O80" s="14">
        <v>132310.57002895733</v>
      </c>
      <c r="P80" s="14">
        <f>DB_Comuni[[#This Row],[Concorso alla finanza pubblica 2024]]</f>
        <v>132310.57002895733</v>
      </c>
    </row>
    <row r="81" spans="2:16" x14ac:dyDescent="0.25">
      <c r="B81" s="11" t="s">
        <v>261</v>
      </c>
      <c r="C81" s="12" t="s">
        <v>48</v>
      </c>
      <c r="D81" s="12" t="s">
        <v>262</v>
      </c>
      <c r="E81" s="12" t="s">
        <v>19</v>
      </c>
      <c r="F81" s="12" t="s">
        <v>263</v>
      </c>
      <c r="G81" s="13">
        <v>852779</v>
      </c>
      <c r="H81" s="15">
        <v>2022</v>
      </c>
      <c r="I81" s="14">
        <v>108048971.31999999</v>
      </c>
      <c r="J81" s="14">
        <v>-42144481.200000003</v>
      </c>
      <c r="K81" s="14">
        <f xml:space="preserve"> DB_Comuni[[#This Row],[Spesa corrente al netto della Missione 12]] + DB_Comuni[[#This Row],[Concorso alla finanza pubblica e altri trasferimenti allo Stato contabilizzati in spesa]]</f>
        <v>65904490.11999999</v>
      </c>
      <c r="L81" s="14">
        <f xml:space="preserve"> DB_Comuni[[#This Row],[Base di riparto]] / SUM( DB_Comuni[Base di riparto] ) * 50000000</f>
        <v>799459.70079956553</v>
      </c>
      <c r="M81" s="17">
        <f xml:space="preserve"> DB_Comuni[[#This Row],[Concorso alla finanza pubblica pre soglia massima]] / DB_Comuni[[#This Row],[Popolazione al 31/12/2022]]</f>
        <v>0.93747582996247036</v>
      </c>
      <c r="N81" s="17">
        <f>DB_Comuni[[#This Row],[Concorso alla finanza pubblica 2024]]/DB_Comuni[[#This Row],[Popolazione al 31/12/2022]]</f>
        <v>0.97163718412657829</v>
      </c>
      <c r="O81" s="14">
        <v>828591.78624227934</v>
      </c>
      <c r="P81" s="14">
        <f>DB_Comuni[[#This Row],[Concorso alla finanza pubblica 2024]]</f>
        <v>828591.78624227934</v>
      </c>
    </row>
    <row r="82" spans="2:16" x14ac:dyDescent="0.25">
      <c r="B82" s="11" t="s">
        <v>264</v>
      </c>
      <c r="C82" s="12" t="s">
        <v>110</v>
      </c>
      <c r="D82" s="12" t="s">
        <v>265</v>
      </c>
      <c r="E82" s="12" t="s">
        <v>19</v>
      </c>
      <c r="F82" s="12" t="s">
        <v>266</v>
      </c>
      <c r="G82" s="13">
        <v>308158</v>
      </c>
      <c r="H82" s="15">
        <v>2022</v>
      </c>
      <c r="I82" s="14">
        <v>43098393.640000001</v>
      </c>
      <c r="J82" s="14">
        <v>-18348313.609999999</v>
      </c>
      <c r="K82" s="14">
        <f xml:space="preserve"> DB_Comuni[[#This Row],[Spesa corrente al netto della Missione 12]] + DB_Comuni[[#This Row],[Concorso alla finanza pubblica e altri trasferimenti allo Stato contabilizzati in spesa]]</f>
        <v>24750080.030000001</v>
      </c>
      <c r="L82" s="14">
        <f xml:space="preserve"> DB_Comuni[[#This Row],[Base di riparto]] / SUM( DB_Comuni[Base di riparto] ) * 50000000</f>
        <v>300232.82995621639</v>
      </c>
      <c r="M82" s="17">
        <f xml:space="preserve"> DB_Comuni[[#This Row],[Concorso alla finanza pubblica pre soglia massima]] / DB_Comuni[[#This Row],[Popolazione al 31/12/2022]]</f>
        <v>0.97428212136701431</v>
      </c>
      <c r="N82" s="17">
        <f>DB_Comuni[[#This Row],[Concorso alla finanza pubblica 2024]]/DB_Comuni[[#This Row],[Popolazione al 31/12/2022]]</f>
        <v>1.0036540012668738</v>
      </c>
      <c r="O82" s="14">
        <v>309284.00972239726</v>
      </c>
      <c r="P82" s="14">
        <f>DB_Comuni[[#This Row],[Concorso alla finanza pubblica 2024]]</f>
        <v>309284.00972239726</v>
      </c>
    </row>
    <row r="83" spans="2:16" x14ac:dyDescent="0.25">
      <c r="B83" s="11" t="s">
        <v>267</v>
      </c>
      <c r="C83" s="12" t="s">
        <v>44</v>
      </c>
      <c r="D83" s="12" t="s">
        <v>268</v>
      </c>
      <c r="E83" s="12" t="s">
        <v>19</v>
      </c>
      <c r="F83" s="12" t="s">
        <v>269</v>
      </c>
      <c r="G83" s="13">
        <v>556692</v>
      </c>
      <c r="H83" s="15">
        <v>2022</v>
      </c>
      <c r="I83" s="14">
        <v>55978935.5</v>
      </c>
      <c r="J83" s="14">
        <v>-13718082.880000001</v>
      </c>
      <c r="K83" s="14">
        <f xml:space="preserve"> DB_Comuni[[#This Row],[Spesa corrente al netto della Missione 12]] + DB_Comuni[[#This Row],[Concorso alla finanza pubblica e altri trasferimenti allo Stato contabilizzati in spesa]]</f>
        <v>42260852.619999997</v>
      </c>
      <c r="L83" s="14">
        <f xml:space="preserve"> DB_Comuni[[#This Row],[Base di riparto]] / SUM( DB_Comuni[Base di riparto] ) * 50000000</f>
        <v>512648.66065425734</v>
      </c>
      <c r="M83" s="17">
        <f xml:space="preserve"> DB_Comuni[[#This Row],[Concorso alla finanza pubblica pre soglia massima]] / DB_Comuni[[#This Row],[Popolazione al 31/12/2022]]</f>
        <v>0.92088382921661771</v>
      </c>
      <c r="N83" s="17">
        <f>DB_Comuni[[#This Row],[Concorso alla finanza pubblica 2024]]/DB_Comuni[[#This Row],[Popolazione al 31/12/2022]]</f>
        <v>0.95720424253969449</v>
      </c>
      <c r="O83" s="14">
        <v>532867.94418790762</v>
      </c>
      <c r="P83" s="14">
        <f>DB_Comuni[[#This Row],[Concorso alla finanza pubblica 2024]]</f>
        <v>532867.94418790762</v>
      </c>
    </row>
    <row r="84" spans="2:16" x14ac:dyDescent="0.25">
      <c r="B84" s="11" t="s">
        <v>270</v>
      </c>
      <c r="C84" s="12" t="s">
        <v>44</v>
      </c>
      <c r="D84" s="12" t="s">
        <v>271</v>
      </c>
      <c r="E84" s="12" t="s">
        <v>272</v>
      </c>
      <c r="F84" s="12" t="s">
        <v>273</v>
      </c>
      <c r="G84" s="13">
        <v>1225048</v>
      </c>
      <c r="H84" s="15">
        <v>2022</v>
      </c>
      <c r="I84" s="14">
        <v>119393927.78999999</v>
      </c>
      <c r="J84" s="14">
        <v>-51811096.880000003</v>
      </c>
      <c r="K84" s="14">
        <f xml:space="preserve"> DB_Comuni[[#This Row],[Spesa corrente al netto della Missione 12]] + DB_Comuni[[#This Row],[Concorso alla finanza pubblica e altri trasferimenti allo Stato contabilizzati in spesa]]</f>
        <v>67582830.909999996</v>
      </c>
      <c r="L84" s="14">
        <f xml:space="preserve"> DB_Comuni[[#This Row],[Base di riparto]] / SUM( DB_Comuni[Base di riparto] ) * 50000000</f>
        <v>819818.9483010635</v>
      </c>
      <c r="M84" s="17">
        <f xml:space="preserve"> DB_Comuni[[#This Row],[Concorso alla finanza pubblica pre soglia massima]] / DB_Comuni[[#This Row],[Popolazione al 31/12/2022]]</f>
        <v>0.66921373554429175</v>
      </c>
      <c r="N84" s="17">
        <f>DB_Comuni[[#This Row],[Concorso alla finanza pubblica 2024]]/DB_Comuni[[#This Row],[Popolazione al 31/12/2022]]</f>
        <v>0.73828309994956998</v>
      </c>
      <c r="O84" s="14">
        <v>904432.2350270208</v>
      </c>
      <c r="P84" s="14">
        <f>DB_Comuni[[#This Row],[Concorso alla finanza pubblica 2024]]</f>
        <v>904432.2350270208</v>
      </c>
    </row>
    <row r="85" spans="2:16" x14ac:dyDescent="0.25">
      <c r="B85" s="11" t="s">
        <v>274</v>
      </c>
      <c r="C85" s="12" t="s">
        <v>100</v>
      </c>
      <c r="D85" s="12" t="s">
        <v>275</v>
      </c>
      <c r="E85" s="12" t="s">
        <v>272</v>
      </c>
      <c r="F85" s="12" t="s">
        <v>276</v>
      </c>
      <c r="G85" s="13">
        <v>1014124</v>
      </c>
      <c r="H85" s="15">
        <v>2022</v>
      </c>
      <c r="I85" s="14">
        <v>108542245.41000001</v>
      </c>
      <c r="J85" s="14">
        <v>-47564787.479999997</v>
      </c>
      <c r="K85" s="14">
        <f xml:space="preserve"> DB_Comuni[[#This Row],[Spesa corrente al netto della Missione 12]] + DB_Comuni[[#This Row],[Concorso alla finanza pubblica e altri trasferimenti allo Stato contabilizzati in spesa]]</f>
        <v>60977457.930000015</v>
      </c>
      <c r="L85" s="14">
        <f xml:space="preserve"> DB_Comuni[[#This Row],[Base di riparto]] / SUM( DB_Comuni[Base di riparto] ) * 50000000</f>
        <v>739691.94183086581</v>
      </c>
      <c r="M85" s="17">
        <f xml:space="preserve"> DB_Comuni[[#This Row],[Concorso alla finanza pubblica pre soglia massima]] / DB_Comuni[[#This Row],[Popolazione al 31/12/2022]]</f>
        <v>0.72939003694899818</v>
      </c>
      <c r="N85" s="17">
        <f>DB_Comuni[[#This Row],[Concorso alla finanza pubblica 2024]]/DB_Comuni[[#This Row],[Popolazione al 31/12/2022]]</f>
        <v>0.79062886923878239</v>
      </c>
      <c r="O85" s="14">
        <v>801795.711387911</v>
      </c>
      <c r="P85" s="14">
        <f>DB_Comuni[[#This Row],[Concorso alla finanza pubblica 2024]]</f>
        <v>801795.711387911</v>
      </c>
    </row>
    <row r="86" spans="2:16" x14ac:dyDescent="0.25">
      <c r="B86" s="11" t="s">
        <v>277</v>
      </c>
      <c r="C86" s="12" t="s">
        <v>167</v>
      </c>
      <c r="D86" s="12" t="s">
        <v>278</v>
      </c>
      <c r="E86" s="12" t="s">
        <v>272</v>
      </c>
      <c r="F86" s="12" t="s">
        <v>279</v>
      </c>
      <c r="G86" s="13">
        <v>420364</v>
      </c>
      <c r="H86" s="15">
        <v>2022</v>
      </c>
      <c r="I86" s="14">
        <v>51951570.32</v>
      </c>
      <c r="J86" s="14">
        <v>-22029441</v>
      </c>
      <c r="K86" s="14">
        <f xml:space="preserve"> DB_Comuni[[#This Row],[Spesa corrente al netto della Missione 12]] + DB_Comuni[[#This Row],[Concorso alla finanza pubblica e altri trasferimenti allo Stato contabilizzati in spesa]]</f>
        <v>29922129.32</v>
      </c>
      <c r="L86" s="14">
        <f xml:space="preserve"> DB_Comuni[[#This Row],[Base di riparto]] / SUM( DB_Comuni[Base di riparto] ) * 50000000</f>
        <v>362972.78849887731</v>
      </c>
      <c r="M86" s="17">
        <f xml:space="preserve"> DB_Comuni[[#This Row],[Concorso alla finanza pubblica pre soglia massima]] / DB_Comuni[[#This Row],[Popolazione al 31/12/2022]]</f>
        <v>0.8634725820928465</v>
      </c>
      <c r="N86" s="17">
        <f>DB_Comuni[[#This Row],[Concorso alla finanza pubblica 2024]]/DB_Comuni[[#This Row],[Popolazione al 31/12/2022]]</f>
        <v>0.90726372066654659</v>
      </c>
      <c r="O86" s="14">
        <v>381381.00667427218</v>
      </c>
      <c r="P86" s="14">
        <f>DB_Comuni[[#This Row],[Concorso alla finanza pubblica 2024]]</f>
        <v>381381.00667427218</v>
      </c>
    </row>
    <row r="87" spans="2:16" x14ac:dyDescent="0.25">
      <c r="B87" s="11" t="s">
        <v>280</v>
      </c>
      <c r="C87" s="12" t="s">
        <v>281</v>
      </c>
      <c r="D87" s="12" t="s">
        <v>282</v>
      </c>
      <c r="E87" s="12" t="s">
        <v>272</v>
      </c>
      <c r="F87" s="12" t="s">
        <v>283</v>
      </c>
      <c r="G87" s="13">
        <v>1074434</v>
      </c>
      <c r="H87" s="15">
        <v>2022</v>
      </c>
      <c r="I87" s="14">
        <v>107686726.15000001</v>
      </c>
      <c r="J87" s="14">
        <v>-40136786.909999996</v>
      </c>
      <c r="K87" s="14">
        <f xml:space="preserve"> DB_Comuni[[#This Row],[Spesa corrente al netto della Missione 12]] + DB_Comuni[[#This Row],[Concorso alla finanza pubblica e altri trasferimenti allo Stato contabilizzati in spesa]]</f>
        <v>67549939.24000001</v>
      </c>
      <c r="L87" s="14">
        <f xml:space="preserve"> DB_Comuni[[#This Row],[Base di riparto]] / SUM( DB_Comuni[Base di riparto] ) * 50000000</f>
        <v>819419.95326128544</v>
      </c>
      <c r="M87" s="17">
        <f xml:space="preserve"> DB_Comuni[[#This Row],[Concorso alla finanza pubblica pre soglia massima]] / DB_Comuni[[#This Row],[Popolazione al 31/12/2022]]</f>
        <v>0.76265266480889982</v>
      </c>
      <c r="N87" s="17">
        <f>DB_Comuni[[#This Row],[Concorso alla finanza pubblica 2024]]/DB_Comuni[[#This Row],[Popolazione al 31/12/2022]]</f>
        <v>0.81956314740582104</v>
      </c>
      <c r="O87" s="14">
        <v>880566.51071982586</v>
      </c>
      <c r="P87" s="14">
        <f>DB_Comuni[[#This Row],[Concorso alla finanza pubblica 2024]]</f>
        <v>880566.51071982586</v>
      </c>
    </row>
    <row r="88" spans="2:16" x14ac:dyDescent="0.25">
      <c r="B88" s="11" t="s">
        <v>284</v>
      </c>
      <c r="C88" s="12" t="s">
        <v>34</v>
      </c>
      <c r="D88" s="12" t="s">
        <v>285</v>
      </c>
      <c r="E88" s="12" t="s">
        <v>272</v>
      </c>
      <c r="F88" s="12" t="s">
        <v>286</v>
      </c>
      <c r="G88" s="13">
        <v>988194</v>
      </c>
      <c r="H88" s="15">
        <v>2022</v>
      </c>
      <c r="I88" s="14">
        <v>131617402.56</v>
      </c>
      <c r="J88" s="14">
        <v>-50150531.609999999</v>
      </c>
      <c r="K88" s="14">
        <f xml:space="preserve"> DB_Comuni[[#This Row],[Spesa corrente al netto della Missione 12]] + DB_Comuni[[#This Row],[Concorso alla finanza pubblica e altri trasferimenti allo Stato contabilizzati in spesa]]</f>
        <v>81466870.950000003</v>
      </c>
      <c r="L88" s="14">
        <f xml:space="preserve"> DB_Comuni[[#This Row],[Base di riparto]] / SUM( DB_Comuni[Base di riparto] ) * 50000000</f>
        <v>988240.4090552096</v>
      </c>
      <c r="M88" s="17">
        <f xml:space="preserve"> DB_Comuni[[#This Row],[Concorso alla finanza pubblica pre soglia massima]] / DB_Comuni[[#This Row],[Popolazione al 31/12/2022]]</f>
        <v>1.0000469635063658</v>
      </c>
      <c r="N88" s="17">
        <f>DB_Comuni[[#This Row],[Concorso alla finanza pubblica 2024]]/DB_Comuni[[#This Row],[Popolazione al 31/12/2022]]</f>
        <v>1.0260661544055176</v>
      </c>
      <c r="O88" s="14">
        <v>1013952.417386606</v>
      </c>
      <c r="P88" s="14">
        <f>DB_Comuni[[#This Row],[Concorso alla finanza pubblica 2024]]</f>
        <v>1013952.417386606</v>
      </c>
    </row>
    <row r="89" spans="2:16" x14ac:dyDescent="0.25">
      <c r="B89" s="11" t="s">
        <v>287</v>
      </c>
      <c r="C89" s="12" t="s">
        <v>117</v>
      </c>
      <c r="D89" s="12" t="s">
        <v>288</v>
      </c>
      <c r="E89" s="12" t="s">
        <v>272</v>
      </c>
      <c r="F89" s="12" t="s">
        <v>289</v>
      </c>
      <c r="G89" s="13">
        <v>816606</v>
      </c>
      <c r="H89" s="15">
        <v>2022</v>
      </c>
      <c r="I89" s="14">
        <v>218954773.63</v>
      </c>
      <c r="J89" s="14">
        <v>-26321668.440000001</v>
      </c>
      <c r="K89" s="14">
        <f xml:space="preserve"> DB_Comuni[[#This Row],[Spesa corrente al netto della Missione 12]] + DB_Comuni[[#This Row],[Concorso alla finanza pubblica e altri trasferimenti allo Stato contabilizzati in spesa]]</f>
        <v>192633105.19</v>
      </c>
      <c r="L89" s="14">
        <f xml:space="preserve"> DB_Comuni[[#This Row],[Base di riparto]] / SUM( DB_Comuni[Base di riparto] ) * 50000000</f>
        <v>2336751.3254237836</v>
      </c>
      <c r="M89" s="17">
        <f xml:space="preserve"> DB_Comuni[[#This Row],[Concorso alla finanza pubblica pre soglia massima]] / DB_Comuni[[#This Row],[Popolazione al 31/12/2022]]</f>
        <v>2.8615407251768707</v>
      </c>
      <c r="N89" s="17">
        <f>DB_Comuni[[#This Row],[Concorso alla finanza pubblica 2024]]/DB_Comuni[[#This Row],[Popolazione al 31/12/2022]]</f>
        <v>1.2</v>
      </c>
      <c r="O89" s="14">
        <v>979927.2</v>
      </c>
      <c r="P89" s="14">
        <f>DB_Comuni[[#This Row],[Concorso alla finanza pubblica 2024]]</f>
        <v>979927.2</v>
      </c>
    </row>
    <row r="90" spans="2:16" x14ac:dyDescent="0.25">
      <c r="B90" s="11" t="s">
        <v>290</v>
      </c>
      <c r="C90" s="12" t="s">
        <v>281</v>
      </c>
      <c r="D90" s="12" t="s">
        <v>291</v>
      </c>
      <c r="E90" s="12" t="s">
        <v>272</v>
      </c>
      <c r="F90" s="12" t="s">
        <v>292</v>
      </c>
      <c r="G90" s="13">
        <v>600180</v>
      </c>
      <c r="H90" s="15">
        <v>2022</v>
      </c>
      <c r="I90" s="14">
        <v>70214894.780000001</v>
      </c>
      <c r="J90" s="14">
        <v>-25686339.129999999</v>
      </c>
      <c r="K90" s="14">
        <f xml:space="preserve"> DB_Comuni[[#This Row],[Spesa corrente al netto della Missione 12]] + DB_Comuni[[#This Row],[Concorso alla finanza pubblica e altri trasferimenti allo Stato contabilizzati in spesa]]</f>
        <v>44528555.650000006</v>
      </c>
      <c r="L90" s="14">
        <f xml:space="preserve"> DB_Comuni[[#This Row],[Base di riparto]] / SUM( DB_Comuni[Base di riparto] ) * 50000000</f>
        <v>540157.21405577892</v>
      </c>
      <c r="M90" s="17">
        <f xml:space="preserve"> DB_Comuni[[#This Row],[Concorso alla finanza pubblica pre soglia massima]] / DB_Comuni[[#This Row],[Popolazione al 31/12/2022]]</f>
        <v>0.89999202581855264</v>
      </c>
      <c r="N90" s="17">
        <f>DB_Comuni[[#This Row],[Concorso alla finanza pubblica 2024]]/DB_Comuni[[#This Row],[Popolazione al 31/12/2022]]</f>
        <v>0.93903101661549115</v>
      </c>
      <c r="O90" s="14">
        <v>563587.63555228547</v>
      </c>
      <c r="P90" s="14">
        <f>DB_Comuni[[#This Row],[Concorso alla finanza pubblica 2024]]</f>
        <v>563587.63555228547</v>
      </c>
    </row>
    <row r="91" spans="2:16" x14ac:dyDescent="0.25">
      <c r="B91" s="11" t="s">
        <v>293</v>
      </c>
      <c r="C91" s="12" t="s">
        <v>55</v>
      </c>
      <c r="D91" s="12" t="s">
        <v>294</v>
      </c>
      <c r="E91" s="12" t="s">
        <v>272</v>
      </c>
      <c r="F91" s="12" t="s">
        <v>295</v>
      </c>
      <c r="G91" s="13">
        <v>3228006</v>
      </c>
      <c r="H91" s="15">
        <v>2022</v>
      </c>
      <c r="I91" s="14">
        <v>295808805.92000002</v>
      </c>
      <c r="J91" s="14">
        <v>-113789024.14</v>
      </c>
      <c r="K91" s="14">
        <f xml:space="preserve"> DB_Comuni[[#This Row],[Spesa corrente al netto della Missione 12]] + DB_Comuni[[#This Row],[Concorso alla finanza pubblica e altri trasferimenti allo Stato contabilizzati in spesa]]</f>
        <v>182019781.78000003</v>
      </c>
      <c r="L91" s="14">
        <f xml:space="preserve"> DB_Comuni[[#This Row],[Base di riparto]] / SUM( DB_Comuni[Base di riparto] ) * 50000000</f>
        <v>2208005.5549550629</v>
      </c>
      <c r="M91" s="17">
        <f xml:space="preserve"> DB_Comuni[[#This Row],[Concorso alla finanza pubblica pre soglia massima]] / DB_Comuni[[#This Row],[Popolazione al 31/12/2022]]</f>
        <v>0.68401531935041726</v>
      </c>
      <c r="N91" s="17">
        <f>DB_Comuni[[#This Row],[Concorso alla finanza pubblica 2024]]/DB_Comuni[[#This Row],[Popolazione al 31/12/2022]]</f>
        <v>0.75115860530540068</v>
      </c>
      <c r="O91" s="14">
        <v>2424744.4848774653</v>
      </c>
      <c r="P91" s="14">
        <f>DB_Comuni[[#This Row],[Concorso alla finanza pubblica 2024]]</f>
        <v>2424744.4848774653</v>
      </c>
    </row>
    <row r="92" spans="2:16" x14ac:dyDescent="0.25">
      <c r="B92" s="11" t="s">
        <v>296</v>
      </c>
      <c r="C92" s="12" t="s">
        <v>17</v>
      </c>
      <c r="D92" s="12" t="s">
        <v>297</v>
      </c>
      <c r="E92" s="12" t="s">
        <v>272</v>
      </c>
      <c r="F92" s="12" t="s">
        <v>298</v>
      </c>
      <c r="G92" s="13">
        <v>2980338</v>
      </c>
      <c r="H92" s="15">
        <v>2022</v>
      </c>
      <c r="I92" s="14">
        <v>356681864.93000001</v>
      </c>
      <c r="J92" s="14">
        <v>-173640404.87</v>
      </c>
      <c r="K92" s="14">
        <f xml:space="preserve"> DB_Comuni[[#This Row],[Spesa corrente al netto della Missione 12]] + DB_Comuni[[#This Row],[Concorso alla finanza pubblica e altri trasferimenti allo Stato contabilizzati in spesa]]</f>
        <v>183041460.06</v>
      </c>
      <c r="L92" s="14">
        <f xml:space="preserve"> DB_Comuni[[#This Row],[Base di riparto]] / SUM( DB_Comuni[Base di riparto] ) * 50000000</f>
        <v>2220399.1052360069</v>
      </c>
      <c r="M92" s="17">
        <f xml:space="preserve"> DB_Comuni[[#This Row],[Concorso alla finanza pubblica pre soglia massima]] / DB_Comuni[[#This Row],[Popolazione al 31/12/2022]]</f>
        <v>0.74501586908464978</v>
      </c>
      <c r="N92" s="17">
        <f>DB_Comuni[[#This Row],[Concorso alla finanza pubblica 2024]]/DB_Comuni[[#This Row],[Popolazione al 31/12/2022]]</f>
        <v>0.80422136636524755</v>
      </c>
      <c r="O92" s="14">
        <v>2396851.4985902691</v>
      </c>
      <c r="P92" s="14">
        <f>DB_Comuni[[#This Row],[Concorso alla finanza pubblica 2024]]</f>
        <v>2396851.4985902691</v>
      </c>
    </row>
    <row r="93" spans="2:16" x14ac:dyDescent="0.25">
      <c r="B93" s="11" t="s">
        <v>299</v>
      </c>
      <c r="C93" s="12" t="s">
        <v>281</v>
      </c>
      <c r="D93" s="12" t="s">
        <v>300</v>
      </c>
      <c r="E93" s="12" t="s">
        <v>272</v>
      </c>
      <c r="F93" s="12" t="s">
        <v>301</v>
      </c>
      <c r="G93" s="13">
        <v>1204189</v>
      </c>
      <c r="H93" s="15">
        <v>2022</v>
      </c>
      <c r="I93" s="14">
        <v>131469735.49000001</v>
      </c>
      <c r="J93" s="14">
        <v>-54730286.469999999</v>
      </c>
      <c r="K93" s="14">
        <f xml:space="preserve"> DB_Comuni[[#This Row],[Spesa corrente al netto della Missione 12]] + DB_Comuni[[#This Row],[Concorso alla finanza pubblica e altri trasferimenti allo Stato contabilizzati in spesa]]</f>
        <v>76739449.020000011</v>
      </c>
      <c r="L93" s="14">
        <f xml:space="preserve"> DB_Comuni[[#This Row],[Base di riparto]] / SUM( DB_Comuni[Base di riparto] ) * 50000000</f>
        <v>930894.03834769735</v>
      </c>
      <c r="M93" s="17">
        <f xml:space="preserve"> DB_Comuni[[#This Row],[Concorso alla finanza pubblica pre soglia massima]] / DB_Comuni[[#This Row],[Popolazione al 31/12/2022]]</f>
        <v>0.77304645562091778</v>
      </c>
      <c r="N93" s="17">
        <f>DB_Comuni[[#This Row],[Concorso alla finanza pubblica 2024]]/DB_Comuni[[#This Row],[Popolazione al 31/12/2022]]</f>
        <v>0.82860443048879373</v>
      </c>
      <c r="O93" s="14">
        <v>997796.34054587001</v>
      </c>
      <c r="P93" s="14">
        <f>DB_Comuni[[#This Row],[Concorso alla finanza pubblica 2024]]</f>
        <v>997796.34054587001</v>
      </c>
    </row>
    <row r="94" spans="2:16" x14ac:dyDescent="0.25">
      <c r="B94" s="11" t="s">
        <v>302</v>
      </c>
      <c r="C94" s="12" t="s">
        <v>75</v>
      </c>
      <c r="D94" s="12" t="s">
        <v>303</v>
      </c>
      <c r="E94" s="12" t="s">
        <v>272</v>
      </c>
      <c r="F94" s="12" t="s">
        <v>304</v>
      </c>
      <c r="G94" s="13">
        <v>518699</v>
      </c>
      <c r="H94" s="15">
        <v>2022</v>
      </c>
      <c r="I94" s="14">
        <v>79568760.510000005</v>
      </c>
      <c r="J94" s="14">
        <v>-36552610.630000003</v>
      </c>
      <c r="K94" s="14">
        <f xml:space="preserve"> DB_Comuni[[#This Row],[Spesa corrente al netto della Missione 12]] + DB_Comuni[[#This Row],[Concorso alla finanza pubblica e altri trasferimenti allo Stato contabilizzati in spesa]]</f>
        <v>43016149.880000003</v>
      </c>
      <c r="L94" s="14">
        <f xml:space="preserve"> DB_Comuni[[#This Row],[Base di riparto]] / SUM( DB_Comuni[Base di riparto] ) * 50000000</f>
        <v>521810.85461698845</v>
      </c>
      <c r="M94" s="17">
        <f xml:space="preserve"> DB_Comuni[[#This Row],[Concorso alla finanza pubblica pre soglia massima]] / DB_Comuni[[#This Row],[Popolazione al 31/12/2022]]</f>
        <v>1.0059993457033625</v>
      </c>
      <c r="N94" s="17">
        <f>DB_Comuni[[#This Row],[Concorso alla finanza pubblica 2024]]/DB_Comuni[[#This Row],[Popolazione al 31/12/2022]]</f>
        <v>1.0312439738781649</v>
      </c>
      <c r="O94" s="14">
        <v>534905.21800663031</v>
      </c>
      <c r="P94" s="14">
        <f>DB_Comuni[[#This Row],[Concorso alla finanza pubblica 2024]]</f>
        <v>534905.21800663031</v>
      </c>
    </row>
    <row r="95" spans="2:16" x14ac:dyDescent="0.25">
      <c r="B95" s="11" t="s">
        <v>305</v>
      </c>
      <c r="C95" s="12" t="s">
        <v>110</v>
      </c>
      <c r="D95" s="12" t="s">
        <v>306</v>
      </c>
      <c r="E95" s="12" t="s">
        <v>272</v>
      </c>
      <c r="F95" s="12" t="s">
        <v>307</v>
      </c>
      <c r="G95" s="13">
        <v>4227059</v>
      </c>
      <c r="H95" s="15">
        <v>2022</v>
      </c>
      <c r="I95" s="14">
        <v>455010852.56</v>
      </c>
      <c r="J95" s="14">
        <v>-200311222.00999999</v>
      </c>
      <c r="K95" s="14">
        <f xml:space="preserve"> DB_Comuni[[#This Row],[Spesa corrente al netto della Missione 12]] + DB_Comuni[[#This Row],[Concorso alla finanza pubblica e altri trasferimenti allo Stato contabilizzati in spesa]]</f>
        <v>254699630.55000001</v>
      </c>
      <c r="L95" s="14">
        <f xml:space="preserve"> DB_Comuni[[#This Row],[Base di riparto]] / SUM( DB_Comuni[Base di riparto] ) * 50000000</f>
        <v>3089654.2870220891</v>
      </c>
      <c r="M95" s="17">
        <f xml:space="preserve"> DB_Comuni[[#This Row],[Concorso alla finanza pubblica pre soglia massima]] / DB_Comuni[[#This Row],[Popolazione al 31/12/2022]]</f>
        <v>0.73092291520465869</v>
      </c>
      <c r="N95" s="17">
        <f>DB_Comuni[[#This Row],[Concorso alla finanza pubblica 2024]]/DB_Comuni[[#This Row],[Popolazione al 31/12/2022]]</f>
        <v>0.79196227939604025</v>
      </c>
      <c r="O95" s="14">
        <v>3347671.2807815466</v>
      </c>
      <c r="P95" s="14">
        <f>DB_Comuni[[#This Row],[Concorso alla finanza pubblica 2024]]</f>
        <v>3347671.2807815466</v>
      </c>
    </row>
    <row r="96" spans="2:16" x14ac:dyDescent="0.25">
      <c r="B96" s="11" t="s">
        <v>308</v>
      </c>
      <c r="C96" s="12" t="s">
        <v>26</v>
      </c>
      <c r="D96" s="12" t="s">
        <v>309</v>
      </c>
      <c r="E96" s="12" t="s">
        <v>272</v>
      </c>
      <c r="F96" s="12" t="s">
        <v>310</v>
      </c>
      <c r="G96" s="13">
        <v>2204632</v>
      </c>
      <c r="H96" s="15">
        <v>2022</v>
      </c>
      <c r="I96" s="14">
        <v>215416134.18000001</v>
      </c>
      <c r="J96" s="14">
        <v>-82938557</v>
      </c>
      <c r="K96" s="14">
        <f xml:space="preserve"> DB_Comuni[[#This Row],[Spesa corrente al netto della Missione 12]] + DB_Comuni[[#This Row],[Concorso alla finanza pubblica e altri trasferimenti allo Stato contabilizzati in spesa]]</f>
        <v>132477577.18000001</v>
      </c>
      <c r="L96" s="14">
        <f xml:space="preserve"> DB_Comuni[[#This Row],[Base di riparto]] / SUM( DB_Comuni[Base di riparto] ) * 50000000</f>
        <v>1607029.8703795536</v>
      </c>
      <c r="M96" s="17">
        <f xml:space="preserve"> DB_Comuni[[#This Row],[Concorso alla finanza pubblica pre soglia massima]] / DB_Comuni[[#This Row],[Popolazione al 31/12/2022]]</f>
        <v>0.72893338678725228</v>
      </c>
      <c r="N96" s="17">
        <f>DB_Comuni[[#This Row],[Concorso alla finanza pubblica 2024]]/DB_Comuni[[#This Row],[Popolazione al 31/12/2022]]</f>
        <v>0.79023164136909529</v>
      </c>
      <c r="O96" s="14">
        <v>1742169.9639748314</v>
      </c>
      <c r="P96" s="14">
        <f>DB_Comuni[[#This Row],[Concorso alla finanza pubblica 2024]]</f>
        <v>1742169.9639748314</v>
      </c>
    </row>
    <row r="97" spans="2:16" x14ac:dyDescent="0.25">
      <c r="B97" s="11" t="s">
        <v>311</v>
      </c>
      <c r="C97" s="12" t="s">
        <v>48</v>
      </c>
      <c r="D97" s="12" t="s">
        <v>312</v>
      </c>
      <c r="E97" s="12" t="s">
        <v>272</v>
      </c>
      <c r="F97" s="12" t="s">
        <v>313</v>
      </c>
      <c r="G97" s="13">
        <v>835895</v>
      </c>
      <c r="H97" s="15">
        <v>2022</v>
      </c>
      <c r="I97" s="14">
        <v>129452730.42</v>
      </c>
      <c r="J97" s="14">
        <v>-42320435.950000003</v>
      </c>
      <c r="K97" s="14">
        <f xml:space="preserve"> DB_Comuni[[#This Row],[Spesa corrente al netto della Missione 12]] + DB_Comuni[[#This Row],[Concorso alla finanza pubblica e altri trasferimenti allo Stato contabilizzati in spesa]]</f>
        <v>87132294.469999999</v>
      </c>
      <c r="L97" s="14">
        <f xml:space="preserve"> DB_Comuni[[#This Row],[Base di riparto]] / SUM( DB_Comuni[Base di riparto] ) * 50000000</f>
        <v>1056965.2832474695</v>
      </c>
      <c r="M97" s="17">
        <f xml:space="preserve"> DB_Comuni[[#This Row],[Concorso alla finanza pubblica pre soglia massima]] / DB_Comuni[[#This Row],[Popolazione al 31/12/2022]]</f>
        <v>1.2644713549518414</v>
      </c>
      <c r="N97" s="17">
        <f>DB_Comuni[[#This Row],[Concorso alla finanza pubblica 2024]]/DB_Comuni[[#This Row],[Popolazione al 31/12/2022]]</f>
        <v>1.2</v>
      </c>
      <c r="O97" s="14">
        <v>1003074</v>
      </c>
      <c r="P97" s="14">
        <f>DB_Comuni[[#This Row],[Concorso alla finanza pubblica 2024]]</f>
        <v>1003074</v>
      </c>
    </row>
    <row r="98" spans="2:16" x14ac:dyDescent="0.25">
      <c r="B98" s="11" t="s">
        <v>314</v>
      </c>
      <c r="C98" s="12" t="s">
        <v>281</v>
      </c>
      <c r="D98" s="12" t="s">
        <v>315</v>
      </c>
      <c r="E98" s="12" t="s">
        <v>19</v>
      </c>
      <c r="F98" s="12" t="s">
        <v>316</v>
      </c>
      <c r="G98" s="13">
        <v>413177</v>
      </c>
      <c r="H98" s="15">
        <v>2022</v>
      </c>
      <c r="I98" s="14">
        <v>42119076.189999998</v>
      </c>
      <c r="J98" s="14">
        <v>-17639241.18</v>
      </c>
      <c r="K98" s="14">
        <f xml:space="preserve"> DB_Comuni[[#This Row],[Spesa corrente al netto della Missione 12]] + DB_Comuni[[#This Row],[Concorso alla finanza pubblica e altri trasferimenti allo Stato contabilizzati in spesa]]</f>
        <v>24479835.009999998</v>
      </c>
      <c r="L98" s="14">
        <f xml:space="preserve"> DB_Comuni[[#This Row],[Base di riparto]] / SUM( DB_Comuni[Base di riparto] ) * 50000000</f>
        <v>296954.60107623588</v>
      </c>
      <c r="M98" s="17">
        <f xml:space="preserve"> DB_Comuni[[#This Row],[Concorso alla finanza pubblica pre soglia massima]] / DB_Comuni[[#This Row],[Popolazione al 31/12/2022]]</f>
        <v>0.71871038580616997</v>
      </c>
      <c r="N98" s="17">
        <f>DB_Comuni[[#This Row],[Concorso alla finanza pubblica 2024]]/DB_Comuni[[#This Row],[Popolazione al 31/12/2022]]</f>
        <v>0.78133892383233305</v>
      </c>
      <c r="O98" s="14">
        <v>322831.27253227186</v>
      </c>
      <c r="P98" s="14">
        <f>DB_Comuni[[#This Row],[Concorso alla finanza pubblica 2024]]</f>
        <v>322831.27253227186</v>
      </c>
    </row>
    <row r="99" spans="2:16" x14ac:dyDescent="0.25">
      <c r="B99" s="24" t="s">
        <v>317</v>
      </c>
      <c r="C99" s="25" t="s">
        <v>281</v>
      </c>
      <c r="D99" s="25" t="s">
        <v>318</v>
      </c>
      <c r="E99" s="25" t="s">
        <v>19</v>
      </c>
      <c r="F99" s="25" t="s">
        <v>319</v>
      </c>
      <c r="G99" s="26">
        <v>249431</v>
      </c>
      <c r="H99" s="27">
        <v>2022</v>
      </c>
      <c r="I99" s="28">
        <v>27969416.379999999</v>
      </c>
      <c r="J99" s="28">
        <v>-12201844.83</v>
      </c>
      <c r="K99" s="28">
        <f xml:space="preserve"> DB_Comuni[[#This Row],[Spesa corrente al netto della Missione 12]] + DB_Comuni[[#This Row],[Concorso alla finanza pubblica e altri trasferimenti allo Stato contabilizzati in spesa]]</f>
        <v>15767571.549999999</v>
      </c>
      <c r="L99" s="28">
        <f xml:space="preserve"> DB_Comuni[[#This Row],[Base di riparto]] / SUM( DB_Comuni[Base di riparto] ) * 50000000</f>
        <v>191269.79073423325</v>
      </c>
      <c r="M99" s="29">
        <f xml:space="preserve"> DB_Comuni[[#This Row],[Concorso alla finanza pubblica pre soglia massima]] / DB_Comuni[[#This Row],[Popolazione al 31/12/2022]]</f>
        <v>0.7668244553974175</v>
      </c>
      <c r="N99" s="29">
        <f>DB_Comuni[[#This Row],[Concorso alla finanza pubblica 2024]]/DB_Comuni[[#This Row],[Popolazione al 31/12/2022]]</f>
        <v>0.82319207744259426</v>
      </c>
      <c r="O99" s="28">
        <v>205329.62306858372</v>
      </c>
      <c r="P99" s="28">
        <f>DB_Comuni[[#This Row],[Concorso alla finanza pubblica 2024]]</f>
        <v>205329.62306858372</v>
      </c>
    </row>
    <row r="100" spans="2:16" x14ac:dyDescent="0.25">
      <c r="B100" s="11" t="s">
        <v>320</v>
      </c>
      <c r="C100" s="12" t="s">
        <v>281</v>
      </c>
      <c r="D100" s="12" t="s">
        <v>321</v>
      </c>
      <c r="E100" s="12" t="s">
        <v>19</v>
      </c>
      <c r="F100" s="12" t="s">
        <v>322</v>
      </c>
      <c r="G100" s="13">
        <v>154940</v>
      </c>
      <c r="H100" s="15">
        <v>2022</v>
      </c>
      <c r="I100" s="14">
        <v>23558180.710000001</v>
      </c>
      <c r="J100" s="14">
        <v>-10006174.74</v>
      </c>
      <c r="K100" s="14">
        <f xml:space="preserve"> DB_Comuni[[#This Row],[Spesa corrente al netto della Missione 12]] + DB_Comuni[[#This Row],[Concorso alla finanza pubblica e altri trasferimenti allo Stato contabilizzati in spesa]]</f>
        <v>13552005.970000001</v>
      </c>
      <c r="L100" s="14">
        <f xml:space="preserve"> DB_Comuni[[#This Row],[Base di riparto]] / SUM( DB_Comuni[Base di riparto] ) * 50000000</f>
        <v>164393.6948496663</v>
      </c>
      <c r="M100" s="17">
        <f xml:space="preserve"> DB_Comuni[[#This Row],[Concorso alla finanza pubblica pre soglia massima]] / DB_Comuni[[#This Row],[Popolazione al 31/12/2022]]</f>
        <v>1.0610151984617677</v>
      </c>
      <c r="N100" s="17">
        <f>DB_Comuni[[#This Row],[Concorso alla finanza pubblica 2024]]/DB_Comuni[[#This Row],[Popolazione al 31/12/2022]]</f>
        <v>1.0791008056959401</v>
      </c>
      <c r="O100" s="14">
        <v>167195.87883452896</v>
      </c>
      <c r="P100" s="14">
        <f>DB_Comuni[[#This Row],[Concorso alla finanza pubblica 2024]]</f>
        <v>167195.87883452896</v>
      </c>
    </row>
    <row r="101" spans="2:16" x14ac:dyDescent="0.25">
      <c r="B101" s="11" t="s">
        <v>323</v>
      </c>
      <c r="C101" s="12" t="s">
        <v>281</v>
      </c>
      <c r="D101" s="12" t="s">
        <v>324</v>
      </c>
      <c r="E101" s="12" t="s">
        <v>19</v>
      </c>
      <c r="F101" s="12" t="s">
        <v>325</v>
      </c>
      <c r="G101" s="13">
        <v>317793</v>
      </c>
      <c r="H101" s="15">
        <v>2022</v>
      </c>
      <c r="I101" s="14">
        <v>35384018.079999998</v>
      </c>
      <c r="J101" s="14">
        <v>-15504728</v>
      </c>
      <c r="K101" s="14">
        <f xml:space="preserve"> DB_Comuni[[#This Row],[Spesa corrente al netto della Missione 12]] + DB_Comuni[[#This Row],[Concorso alla finanza pubblica e altri trasferimenti allo Stato contabilizzati in spesa]]</f>
        <v>19879290.079999998</v>
      </c>
      <c r="L101" s="14">
        <f xml:space="preserve"> DB_Comuni[[#This Row],[Base di riparto]] / SUM( DB_Comuni[Base di riparto] ) * 50000000</f>
        <v>241147.32198863677</v>
      </c>
      <c r="M101" s="17">
        <f xml:space="preserve"> DB_Comuni[[#This Row],[Concorso alla finanza pubblica pre soglia massima]] / DB_Comuni[[#This Row],[Popolazione al 31/12/2022]]</f>
        <v>0.75881886003982713</v>
      </c>
      <c r="N101" s="17">
        <f>DB_Comuni[[#This Row],[Concorso alla finanza pubblica 2024]]/DB_Comuni[[#This Row],[Popolazione al 31/12/2022]]</f>
        <v>0.81622822227321623</v>
      </c>
      <c r="O101" s="14">
        <v>259391.61544087221</v>
      </c>
      <c r="P101" s="14">
        <f>DB_Comuni[[#This Row],[Concorso alla finanza pubblica 2024]]</f>
        <v>259391.61544087221</v>
      </c>
    </row>
    <row r="102" spans="2:16" x14ac:dyDescent="0.25">
      <c r="B102" s="11" t="s">
        <v>326</v>
      </c>
      <c r="C102" s="12" t="s">
        <v>281</v>
      </c>
      <c r="D102" s="12" t="s">
        <v>327</v>
      </c>
      <c r="E102" s="12" t="s">
        <v>19</v>
      </c>
      <c r="F102" s="12" t="s">
        <v>328</v>
      </c>
      <c r="G102" s="13">
        <v>384866</v>
      </c>
      <c r="H102" s="15">
        <v>2020</v>
      </c>
      <c r="I102" s="14">
        <v>40611037.210000001</v>
      </c>
      <c r="J102" s="14">
        <v>-14998226.18</v>
      </c>
      <c r="K102" s="14">
        <f xml:space="preserve"> DB_Comuni[[#This Row],[Spesa corrente al netto della Missione 12]] + DB_Comuni[[#This Row],[Concorso alla finanza pubblica e altri trasferimenti allo Stato contabilizzati in spesa]]</f>
        <v>25612811.030000001</v>
      </c>
      <c r="L102" s="14">
        <f xml:space="preserve"> DB_Comuni[[#This Row],[Base di riparto]] / SUM( DB_Comuni[Base di riparto] ) * 50000000</f>
        <v>310698.25751471292</v>
      </c>
      <c r="M102" s="17">
        <f xml:space="preserve"> DB_Comuni[[#This Row],[Concorso alla finanza pubblica pre soglia massima]] / DB_Comuni[[#This Row],[Popolazione al 31/12/2022]]</f>
        <v>0.80728943973931944</v>
      </c>
      <c r="N102" s="17">
        <f>DB_Comuni[[#This Row],[Concorso alla finanza pubblica 2024]]/DB_Comuni[[#This Row],[Popolazione al 31/12/2022]]</f>
        <v>0.85839149457538488</v>
      </c>
      <c r="O102" s="14">
        <v>330365.7009512501</v>
      </c>
      <c r="P102" s="14">
        <f>DB_Comuni[[#This Row],[Concorso alla finanza pubblica 2024]]</f>
        <v>330365.7009512501</v>
      </c>
    </row>
    <row r="103" spans="2:16" x14ac:dyDescent="0.25">
      <c r="B103" s="11" t="s">
        <v>329</v>
      </c>
      <c r="C103" s="12" t="s">
        <v>281</v>
      </c>
      <c r="D103" s="12" t="s">
        <v>330</v>
      </c>
      <c r="E103" s="12" t="s">
        <v>19</v>
      </c>
      <c r="F103" s="12" t="s">
        <v>331</v>
      </c>
      <c r="G103" s="13">
        <v>415006</v>
      </c>
      <c r="H103" s="15">
        <v>2022</v>
      </c>
      <c r="I103" s="14">
        <v>37545058.219999999</v>
      </c>
      <c r="J103" s="14">
        <v>-16665991.35</v>
      </c>
      <c r="K103" s="14">
        <f xml:space="preserve"> DB_Comuni[[#This Row],[Spesa corrente al netto della Missione 12]] + DB_Comuni[[#This Row],[Concorso alla finanza pubblica e altri trasferimenti allo Stato contabilizzati in spesa]]</f>
        <v>20879066.869999997</v>
      </c>
      <c r="L103" s="14">
        <f xml:space="preserve"> DB_Comuni[[#This Row],[Base di riparto]] / SUM( DB_Comuni[Base di riparto] ) * 50000000</f>
        <v>253275.1944893481</v>
      </c>
      <c r="M103" s="17">
        <f xml:space="preserve"> DB_Comuni[[#This Row],[Concorso alla finanza pubblica pre soglia massima]] / DB_Comuni[[#This Row],[Popolazione al 31/12/2022]]</f>
        <v>0.61029284995722499</v>
      </c>
      <c r="N103" s="17">
        <f>DB_Comuni[[#This Row],[Concorso alla finanza pubblica 2024]]/DB_Comuni[[#This Row],[Popolazione al 31/12/2022]]</f>
        <v>0.68702938359844423</v>
      </c>
      <c r="O103" s="14">
        <v>285121.31636965595</v>
      </c>
      <c r="P103" s="14">
        <f>DB_Comuni[[#This Row],[Concorso alla finanza pubblica 2024]]</f>
        <v>285121.31636965595</v>
      </c>
    </row>
    <row r="104" spans="2:16" x14ac:dyDescent="0.25">
      <c r="B104" s="11" t="s">
        <v>332</v>
      </c>
      <c r="C104" s="12" t="s">
        <v>167</v>
      </c>
      <c r="D104" s="12" t="s">
        <v>333</v>
      </c>
      <c r="E104" s="12" t="s">
        <v>19</v>
      </c>
      <c r="F104" s="12" t="s">
        <v>334</v>
      </c>
      <c r="G104" s="13">
        <v>334198</v>
      </c>
      <c r="H104" s="15">
        <v>2022</v>
      </c>
      <c r="I104" s="14">
        <v>37874589.530000001</v>
      </c>
      <c r="J104" s="14">
        <v>-21897546.559999999</v>
      </c>
      <c r="K104" s="14">
        <f xml:space="preserve"> DB_Comuni[[#This Row],[Spesa corrente al netto della Missione 12]] + DB_Comuni[[#This Row],[Concorso alla finanza pubblica e altri trasferimenti allo Stato contabilizzati in spesa]]</f>
        <v>15977042.970000003</v>
      </c>
      <c r="L104" s="14">
        <f xml:space="preserve"> DB_Comuni[[#This Row],[Base di riparto]] / SUM( DB_Comuni[Base di riparto] ) * 50000000</f>
        <v>193810.80058734555</v>
      </c>
      <c r="M104" s="17">
        <f xml:space="preserve"> DB_Comuni[[#This Row],[Concorso alla finanza pubblica pre soglia massima]] / DB_Comuni[[#This Row],[Popolazione al 31/12/2022]]</f>
        <v>0.5799280683527297</v>
      </c>
      <c r="N104" s="17">
        <f>DB_Comuni[[#This Row],[Concorso alla finanza pubblica 2024]]/DB_Comuni[[#This Row],[Popolazione al 31/12/2022]]</f>
        <v>0.66061586506568304</v>
      </c>
      <c r="O104" s="14">
        <v>220776.50087322114</v>
      </c>
      <c r="P104" s="14">
        <f>DB_Comuni[[#This Row],[Concorso alla finanza pubblica 2024]]</f>
        <v>220776.50087322114</v>
      </c>
    </row>
  </sheetData>
  <phoneticPr fontId="1" type="noConversion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activeCell="B19" sqref="B1:B1048576"/>
    </sheetView>
  </sheetViews>
  <sheetFormatPr defaultRowHeight="12.75" x14ac:dyDescent="0.25"/>
  <cols>
    <col min="1" max="1" width="19.796875" bestFit="1" customWidth="1"/>
    <col min="2" max="2" width="49.3984375" bestFit="1" customWidth="1"/>
    <col min="3" max="3" width="23.19921875" bestFit="1" customWidth="1"/>
    <col min="4" max="12" width="13" style="1" customWidth="1"/>
    <col min="13" max="13" width="12" bestFit="1" customWidth="1"/>
  </cols>
  <sheetData>
    <row r="1" spans="1:12" x14ac:dyDescent="0.25">
      <c r="B1" t="s">
        <v>335</v>
      </c>
    </row>
    <row r="2" spans="1:12" s="2" customFormat="1" ht="114.75" x14ac:dyDescent="0.25">
      <c r="A2" s="2" t="s">
        <v>336</v>
      </c>
      <c r="B2" s="2" t="s">
        <v>337</v>
      </c>
      <c r="C2" s="2" t="s">
        <v>338</v>
      </c>
      <c r="D2" s="3" t="s">
        <v>339</v>
      </c>
      <c r="E2" s="3" t="s">
        <v>340</v>
      </c>
      <c r="F2" s="3" t="s">
        <v>341</v>
      </c>
      <c r="G2" s="3" t="s">
        <v>342</v>
      </c>
      <c r="H2" s="3" t="s">
        <v>343</v>
      </c>
      <c r="I2" s="3" t="s">
        <v>344</v>
      </c>
      <c r="J2" s="3" t="s">
        <v>345</v>
      </c>
      <c r="K2" s="3" t="s">
        <v>346</v>
      </c>
      <c r="L2" s="3" t="s">
        <v>347</v>
      </c>
    </row>
    <row r="3" spans="1:12" x14ac:dyDescent="0.25">
      <c r="A3" t="s">
        <v>103</v>
      </c>
      <c r="B3" t="s">
        <v>104</v>
      </c>
      <c r="C3" t="s">
        <v>348</v>
      </c>
      <c r="D3" s="1">
        <v>21139794.239999998</v>
      </c>
      <c r="E3" s="1">
        <v>1384100.94</v>
      </c>
      <c r="F3" s="1">
        <v>-2527354.29</v>
      </c>
      <c r="G3" s="1">
        <v>-25051249.469999999</v>
      </c>
      <c r="H3" s="1">
        <v>1875065.68</v>
      </c>
      <c r="I3" s="1">
        <v>-1875065.68</v>
      </c>
      <c r="J3" s="1">
        <v>1</v>
      </c>
      <c r="K3" s="1" t="s">
        <v>349</v>
      </c>
      <c r="L3" s="1">
        <v>-25051249.469999999</v>
      </c>
    </row>
    <row r="4" spans="1:12" x14ac:dyDescent="0.25">
      <c r="A4" t="s">
        <v>163</v>
      </c>
      <c r="B4" t="s">
        <v>164</v>
      </c>
      <c r="C4" t="s">
        <v>348</v>
      </c>
      <c r="D4" s="1">
        <v>1970433.37</v>
      </c>
      <c r="E4" s="1">
        <v>555083.87</v>
      </c>
      <c r="F4" s="1">
        <v>-8701427.3800000008</v>
      </c>
      <c r="G4" s="1">
        <v>-11226944.619999999</v>
      </c>
      <c r="H4" s="1">
        <v>11132302.939999999</v>
      </c>
      <c r="I4" s="1">
        <v>-11132302.939999999</v>
      </c>
      <c r="J4" s="1">
        <v>1</v>
      </c>
      <c r="K4" s="1" t="s">
        <v>350</v>
      </c>
      <c r="L4" s="1">
        <v>-11098151.460000001</v>
      </c>
    </row>
    <row r="5" spans="1:12" x14ac:dyDescent="0.25">
      <c r="A5" t="s">
        <v>195</v>
      </c>
      <c r="B5" t="s">
        <v>196</v>
      </c>
      <c r="C5" t="s">
        <v>348</v>
      </c>
      <c r="D5" s="1">
        <v>13728994.08</v>
      </c>
      <c r="E5" s="1">
        <v>683484.4</v>
      </c>
      <c r="F5" s="1">
        <v>-14599456.949999999</v>
      </c>
      <c r="G5" s="1">
        <v>-29011935.440000001</v>
      </c>
      <c r="H5" s="1">
        <v>15283031.51</v>
      </c>
      <c r="I5" s="1">
        <v>-15283031.51</v>
      </c>
      <c r="J5" s="1">
        <v>1</v>
      </c>
      <c r="K5" s="1" t="s">
        <v>351</v>
      </c>
      <c r="L5" s="1">
        <v>-15282941.35</v>
      </c>
    </row>
    <row r="6" spans="1:12" x14ac:dyDescent="0.25">
      <c r="A6" t="s">
        <v>109</v>
      </c>
      <c r="B6" t="s">
        <v>111</v>
      </c>
      <c r="C6" t="s">
        <v>348</v>
      </c>
      <c r="D6" s="1">
        <v>10011974.24</v>
      </c>
      <c r="E6" s="1">
        <v>907989.53</v>
      </c>
      <c r="F6" s="1">
        <v>-11246268.890000001</v>
      </c>
      <c r="G6" s="1">
        <v>-22166232.66</v>
      </c>
      <c r="H6" s="1">
        <v>11259363.77</v>
      </c>
      <c r="I6" s="1">
        <v>-11259363.77</v>
      </c>
      <c r="J6" s="1">
        <v>1</v>
      </c>
      <c r="K6" s="1" t="s">
        <v>352</v>
      </c>
      <c r="L6" s="1">
        <v>-10919963.77</v>
      </c>
    </row>
    <row r="7" spans="1:12" x14ac:dyDescent="0.25">
      <c r="A7" t="s">
        <v>129</v>
      </c>
      <c r="B7" t="s">
        <v>130</v>
      </c>
      <c r="C7" t="s">
        <v>348</v>
      </c>
      <c r="D7" s="1">
        <v>34819557.009999998</v>
      </c>
      <c r="E7" s="1">
        <v>1168910.6100000001</v>
      </c>
      <c r="F7" s="1">
        <v>-20687508.02</v>
      </c>
      <c r="G7" s="1">
        <v>-56675975.640000001</v>
      </c>
      <c r="H7" s="1">
        <v>20759376.34</v>
      </c>
      <c r="I7" s="1">
        <v>-20759376.34</v>
      </c>
      <c r="J7" s="1">
        <v>1</v>
      </c>
      <c r="K7" s="1" t="s">
        <v>353</v>
      </c>
      <c r="L7" s="1">
        <v>-20687508.02</v>
      </c>
    </row>
    <row r="8" spans="1:12" x14ac:dyDescent="0.25">
      <c r="A8" t="s">
        <v>264</v>
      </c>
      <c r="B8" t="s">
        <v>265</v>
      </c>
      <c r="C8" t="s">
        <v>348</v>
      </c>
      <c r="D8" s="1">
        <v>10329649.640000001</v>
      </c>
      <c r="E8" s="1">
        <v>632121.59</v>
      </c>
      <c r="F8" s="1">
        <v>-7386542.3799999999</v>
      </c>
      <c r="G8" s="1">
        <v>-18348313.609999999</v>
      </c>
      <c r="H8" s="1">
        <v>0</v>
      </c>
      <c r="I8" s="1">
        <v>0</v>
      </c>
      <c r="J8" s="1">
        <v>0</v>
      </c>
      <c r="K8" s="1" t="s">
        <v>354</v>
      </c>
      <c r="L8" s="1">
        <v>-18348313.609999999</v>
      </c>
    </row>
    <row r="9" spans="1:12" x14ac:dyDescent="0.25">
      <c r="A9" t="s">
        <v>67</v>
      </c>
      <c r="B9" t="s">
        <v>69</v>
      </c>
      <c r="C9" t="s">
        <v>348</v>
      </c>
      <c r="D9" s="1">
        <v>14007934.67</v>
      </c>
      <c r="E9" s="1">
        <v>598028.84</v>
      </c>
      <c r="F9" s="1">
        <v>-1681411.84</v>
      </c>
      <c r="G9" s="1">
        <v>-16287375.359999999</v>
      </c>
      <c r="H9" s="1">
        <v>7930279.1799999997</v>
      </c>
      <c r="I9" s="1">
        <v>-7930279.1799999997</v>
      </c>
      <c r="J9" s="1">
        <v>1</v>
      </c>
      <c r="K9" s="1" t="s">
        <v>355</v>
      </c>
      <c r="L9" s="1">
        <v>-7921695</v>
      </c>
    </row>
    <row r="10" spans="1:12" x14ac:dyDescent="0.25">
      <c r="A10" t="s">
        <v>51</v>
      </c>
      <c r="B10" t="s">
        <v>52</v>
      </c>
      <c r="C10" t="s">
        <v>348</v>
      </c>
      <c r="D10" s="1">
        <v>15896475.060000001</v>
      </c>
      <c r="E10" s="1">
        <v>602262.15</v>
      </c>
      <c r="F10" s="1">
        <v>-4572008.42</v>
      </c>
      <c r="G10" s="1">
        <v>-21070745.640000001</v>
      </c>
      <c r="H10" s="1">
        <v>20048385.68</v>
      </c>
      <c r="I10" s="1">
        <v>-20048385.68</v>
      </c>
      <c r="J10" s="1">
        <v>1</v>
      </c>
      <c r="K10" s="1" t="s">
        <v>356</v>
      </c>
      <c r="L10" s="1">
        <v>-21070745.640000001</v>
      </c>
    </row>
    <row r="11" spans="1:12" x14ac:dyDescent="0.25">
      <c r="A11" t="s">
        <v>213</v>
      </c>
      <c r="B11" t="s">
        <v>214</v>
      </c>
      <c r="C11" t="s">
        <v>348</v>
      </c>
      <c r="D11" s="1">
        <v>13234928.5</v>
      </c>
      <c r="E11" s="1">
        <v>497043.20000000001</v>
      </c>
      <c r="F11" s="1">
        <v>-2608141.4300000002</v>
      </c>
      <c r="G11" s="1">
        <v>-16340113.140000001</v>
      </c>
      <c r="H11" s="1">
        <v>2411</v>
      </c>
      <c r="I11" s="1">
        <v>-2411</v>
      </c>
      <c r="J11" s="1">
        <v>1</v>
      </c>
      <c r="K11" s="1" t="s">
        <v>357</v>
      </c>
      <c r="L11" s="1">
        <v>-16340113.140000001</v>
      </c>
    </row>
    <row r="12" spans="1:12" x14ac:dyDescent="0.25">
      <c r="A12" t="s">
        <v>61</v>
      </c>
      <c r="B12" t="s">
        <v>62</v>
      </c>
      <c r="C12" t="s">
        <v>348</v>
      </c>
      <c r="D12" s="1">
        <v>25298462.609999999</v>
      </c>
      <c r="E12" s="1">
        <v>2089627.96</v>
      </c>
      <c r="F12" s="1">
        <v>-42547545.710000001</v>
      </c>
      <c r="G12" s="1">
        <v>-69935636.269999996</v>
      </c>
      <c r="H12" s="1">
        <v>64316827.450000003</v>
      </c>
      <c r="I12" s="1">
        <v>-64316827.450000003</v>
      </c>
      <c r="J12" s="1">
        <v>1</v>
      </c>
      <c r="K12" s="1" t="s">
        <v>358</v>
      </c>
      <c r="L12" s="1">
        <v>-64261827.450000003</v>
      </c>
    </row>
    <row r="13" spans="1:12" x14ac:dyDescent="0.25">
      <c r="A13" t="s">
        <v>43</v>
      </c>
      <c r="B13" t="s">
        <v>359</v>
      </c>
      <c r="C13" t="s">
        <v>348</v>
      </c>
      <c r="D13" s="1">
        <v>11935849.01</v>
      </c>
      <c r="E13" s="1">
        <v>512038.7</v>
      </c>
      <c r="F13" s="1">
        <v>-9376801.5099999998</v>
      </c>
      <c r="G13" s="1">
        <v>-21824689.219999999</v>
      </c>
      <c r="H13" s="1">
        <v>44588.88</v>
      </c>
      <c r="I13" s="1">
        <v>-44588.88</v>
      </c>
      <c r="J13" s="1">
        <v>1</v>
      </c>
      <c r="K13" s="1" t="s">
        <v>360</v>
      </c>
      <c r="L13" s="1">
        <v>-12141216.85</v>
      </c>
    </row>
    <row r="14" spans="1:12" x14ac:dyDescent="0.25">
      <c r="A14" t="s">
        <v>74</v>
      </c>
      <c r="B14" t="s">
        <v>76</v>
      </c>
      <c r="C14" t="s">
        <v>348</v>
      </c>
      <c r="D14" s="1">
        <v>24734028.579999998</v>
      </c>
      <c r="E14" s="1">
        <v>692602.97</v>
      </c>
      <c r="F14" s="1">
        <v>-7342144.8399999999</v>
      </c>
      <c r="G14" s="1">
        <v>-32768776.379999999</v>
      </c>
      <c r="H14" s="1">
        <v>26081010.829999998</v>
      </c>
      <c r="I14" s="1">
        <v>-26081010.829999998</v>
      </c>
      <c r="J14" s="1">
        <v>1</v>
      </c>
      <c r="K14" s="1" t="s">
        <v>361</v>
      </c>
      <c r="L14" s="1">
        <v>-26081010.829999998</v>
      </c>
    </row>
    <row r="15" spans="1:12" x14ac:dyDescent="0.25">
      <c r="A15" t="s">
        <v>267</v>
      </c>
      <c r="B15" t="s">
        <v>268</v>
      </c>
      <c r="C15" t="s">
        <v>348</v>
      </c>
      <c r="D15" s="1">
        <v>21235813.289999999</v>
      </c>
      <c r="E15" s="1">
        <v>1008312.64</v>
      </c>
      <c r="F15" s="1">
        <v>-13718082.880000001</v>
      </c>
      <c r="G15" s="1">
        <v>-35962208.799999997</v>
      </c>
      <c r="H15" s="1">
        <v>13745082.880000001</v>
      </c>
      <c r="I15" s="1">
        <v>-13745082.880000001</v>
      </c>
      <c r="J15" s="1">
        <v>1</v>
      </c>
      <c r="K15" s="1" t="s">
        <v>362</v>
      </c>
      <c r="L15" s="1">
        <v>-13718082.880000001</v>
      </c>
    </row>
    <row r="16" spans="1:12" x14ac:dyDescent="0.25">
      <c r="A16" s="4" t="s">
        <v>90</v>
      </c>
      <c r="B16" s="4" t="s">
        <v>91</v>
      </c>
      <c r="C16" s="4" t="s">
        <v>348</v>
      </c>
      <c r="D16" s="5">
        <v>10961268.050000001</v>
      </c>
      <c r="E16" s="5">
        <v>351798.24</v>
      </c>
      <c r="F16" s="5">
        <v>-2782408.51</v>
      </c>
      <c r="G16" s="5">
        <v>-14095474.800000001</v>
      </c>
      <c r="H16" s="5">
        <v>0</v>
      </c>
      <c r="I16" s="5">
        <v>0</v>
      </c>
      <c r="J16" s="5">
        <v>1</v>
      </c>
      <c r="K16" s="5" t="s">
        <v>363</v>
      </c>
      <c r="L16" s="5" t="s">
        <v>364</v>
      </c>
    </row>
    <row r="17" spans="1:12" x14ac:dyDescent="0.25">
      <c r="A17" t="s">
        <v>160</v>
      </c>
      <c r="B17" t="s">
        <v>161</v>
      </c>
      <c r="C17" t="s">
        <v>348</v>
      </c>
      <c r="D17" s="1">
        <v>11657503.619999999</v>
      </c>
      <c r="E17" s="1">
        <v>969516.41</v>
      </c>
      <c r="F17" s="1">
        <v>-34323046.369999997</v>
      </c>
      <c r="G17" s="1">
        <v>-46950066.399999999</v>
      </c>
      <c r="H17" s="1">
        <v>30300937.809999999</v>
      </c>
      <c r="I17" s="1">
        <v>-30300937.809999999</v>
      </c>
      <c r="J17" s="1">
        <v>1</v>
      </c>
      <c r="K17" s="1" t="s">
        <v>365</v>
      </c>
      <c r="L17" s="1">
        <v>-46950066.399999999</v>
      </c>
    </row>
    <row r="18" spans="1:12" x14ac:dyDescent="0.25">
      <c r="A18" t="s">
        <v>87</v>
      </c>
      <c r="B18" t="s">
        <v>88</v>
      </c>
      <c r="C18" t="s">
        <v>348</v>
      </c>
      <c r="D18" s="1">
        <v>15707617.640000001</v>
      </c>
      <c r="E18" s="1">
        <v>650554.02</v>
      </c>
      <c r="F18" s="1">
        <v>-10554550.01</v>
      </c>
      <c r="G18" s="1">
        <v>-26912721.670000002</v>
      </c>
      <c r="H18" s="1">
        <v>16407106.49</v>
      </c>
      <c r="I18" s="1">
        <v>-16407106.49</v>
      </c>
      <c r="J18" s="1">
        <v>1</v>
      </c>
      <c r="K18" s="1" t="s">
        <v>366</v>
      </c>
      <c r="L18" s="1">
        <v>-26912721.670000002</v>
      </c>
    </row>
    <row r="19" spans="1:12" x14ac:dyDescent="0.25">
      <c r="A19" t="s">
        <v>123</v>
      </c>
      <c r="B19" t="s">
        <v>124</v>
      </c>
      <c r="C19" t="s">
        <v>348</v>
      </c>
      <c r="D19" s="1">
        <v>12340022.91</v>
      </c>
      <c r="E19" s="1">
        <v>323915.96999999997</v>
      </c>
      <c r="F19" s="1">
        <v>-8711321.3200000003</v>
      </c>
      <c r="G19" s="1">
        <v>-21375260.199999999</v>
      </c>
      <c r="H19" s="1">
        <v>10272438.35</v>
      </c>
      <c r="I19" s="1">
        <v>-10272438.35</v>
      </c>
      <c r="J19" s="1">
        <v>1</v>
      </c>
      <c r="K19" s="1" t="s">
        <v>367</v>
      </c>
      <c r="L19" s="1">
        <v>-9780845.9299999997</v>
      </c>
    </row>
    <row r="20" spans="1:12" x14ac:dyDescent="0.25">
      <c r="A20" t="s">
        <v>116</v>
      </c>
      <c r="B20" t="s">
        <v>118</v>
      </c>
      <c r="C20" t="s">
        <v>348</v>
      </c>
      <c r="D20" s="1">
        <v>9783878.3499999996</v>
      </c>
      <c r="E20" s="1">
        <v>468544.31</v>
      </c>
      <c r="F20" s="1">
        <v>-7302523.4900000002</v>
      </c>
      <c r="G20" s="1">
        <v>-17554946.149999999</v>
      </c>
      <c r="H20" s="1">
        <v>455654.76</v>
      </c>
      <c r="I20" s="1">
        <v>-455654.76</v>
      </c>
      <c r="J20" s="1">
        <v>1</v>
      </c>
      <c r="K20" s="1" t="s">
        <v>368</v>
      </c>
      <c r="L20" s="1">
        <v>-8581127.8300000001</v>
      </c>
    </row>
    <row r="21" spans="1:12" x14ac:dyDescent="0.25">
      <c r="A21" t="s">
        <v>141</v>
      </c>
      <c r="B21" t="s">
        <v>142</v>
      </c>
      <c r="C21" t="s">
        <v>348</v>
      </c>
      <c r="D21" s="1">
        <v>7786269.1399999997</v>
      </c>
      <c r="E21" s="1">
        <v>571408.99</v>
      </c>
      <c r="F21" s="1">
        <v>-21140158.879999999</v>
      </c>
      <c r="G21" s="1">
        <v>-29497837.02</v>
      </c>
      <c r="H21" s="1">
        <v>32612.59</v>
      </c>
      <c r="I21" s="1">
        <v>-32612.59</v>
      </c>
      <c r="J21" s="1">
        <v>1</v>
      </c>
      <c r="K21" s="1" t="s">
        <v>369</v>
      </c>
      <c r="L21" s="1">
        <v>-29497837.02</v>
      </c>
    </row>
    <row r="22" spans="1:12" x14ac:dyDescent="0.25">
      <c r="A22" t="s">
        <v>270</v>
      </c>
      <c r="B22" t="s">
        <v>271</v>
      </c>
      <c r="C22" t="s">
        <v>370</v>
      </c>
      <c r="D22" s="1">
        <v>34953517.460000001</v>
      </c>
      <c r="E22" s="1">
        <v>1511654.32</v>
      </c>
      <c r="F22" s="1">
        <v>-24426937.879999999</v>
      </c>
      <c r="G22" s="1">
        <v>-60892109.659999996</v>
      </c>
      <c r="H22" s="1">
        <v>51823508.729999997</v>
      </c>
      <c r="I22" s="1">
        <v>-51823508.729999997</v>
      </c>
      <c r="J22" s="1">
        <v>1</v>
      </c>
      <c r="K22" s="1" t="s">
        <v>371</v>
      </c>
      <c r="L22" s="1">
        <v>-51811096.880000003</v>
      </c>
    </row>
    <row r="23" spans="1:12" x14ac:dyDescent="0.25">
      <c r="A23" s="4" t="s">
        <v>166</v>
      </c>
      <c r="B23" s="4" t="s">
        <v>168</v>
      </c>
      <c r="C23" s="4" t="s">
        <v>348</v>
      </c>
      <c r="D23" s="5"/>
      <c r="E23" s="5"/>
      <c r="F23" s="5"/>
      <c r="G23" s="5">
        <v>-17309948.440000001</v>
      </c>
      <c r="H23" s="5">
        <v>5894602.5899999999</v>
      </c>
      <c r="I23" s="5">
        <v>-5894602.5899999999</v>
      </c>
      <c r="J23" s="5">
        <v>1</v>
      </c>
      <c r="K23" s="5" t="s">
        <v>372</v>
      </c>
      <c r="L23" s="5">
        <v>0</v>
      </c>
    </row>
    <row r="24" spans="1:12" x14ac:dyDescent="0.25">
      <c r="A24" t="s">
        <v>225</v>
      </c>
      <c r="B24" t="s">
        <v>226</v>
      </c>
      <c r="C24" t="s">
        <v>348</v>
      </c>
      <c r="G24" s="1">
        <v>-29554299.84</v>
      </c>
      <c r="H24" s="1">
        <v>29142348.09</v>
      </c>
      <c r="I24" s="1">
        <v>-29142348.09</v>
      </c>
      <c r="J24" s="1">
        <v>1</v>
      </c>
      <c r="K24" s="1" t="s">
        <v>373</v>
      </c>
      <c r="L24" s="1">
        <v>-28663172.5</v>
      </c>
    </row>
    <row r="25" spans="1:12" x14ac:dyDescent="0.25">
      <c r="A25" t="s">
        <v>326</v>
      </c>
      <c r="B25" t="s">
        <v>328</v>
      </c>
      <c r="C25" t="s">
        <v>348</v>
      </c>
      <c r="G25" s="1">
        <v>-17665471.920000002</v>
      </c>
      <c r="H25" s="1">
        <v>0</v>
      </c>
      <c r="I25" s="1">
        <v>0</v>
      </c>
      <c r="J25" s="1">
        <v>1</v>
      </c>
      <c r="K25" s="1" t="s">
        <v>374</v>
      </c>
      <c r="L25" s="1">
        <v>-14998226.18</v>
      </c>
    </row>
    <row r="26" spans="1:12" x14ac:dyDescent="0.25">
      <c r="A26" t="s">
        <v>280</v>
      </c>
      <c r="B26" t="s">
        <v>283</v>
      </c>
      <c r="C26" t="s">
        <v>370</v>
      </c>
      <c r="G26" s="1">
        <v>-40136786.909999996</v>
      </c>
      <c r="H26" s="1">
        <v>0</v>
      </c>
      <c r="I26" s="1">
        <v>0</v>
      </c>
      <c r="J26" s="1">
        <v>1</v>
      </c>
      <c r="K26" s="1" t="s">
        <v>375</v>
      </c>
      <c r="L26" s="1">
        <v>-40136786.909999996</v>
      </c>
    </row>
    <row r="27" spans="1:12" x14ac:dyDescent="0.25">
      <c r="A27" t="s">
        <v>290</v>
      </c>
      <c r="B27" t="s">
        <v>292</v>
      </c>
      <c r="C27" t="s">
        <v>370</v>
      </c>
      <c r="G27" s="1">
        <v>-25686339.329999998</v>
      </c>
      <c r="H27" s="1">
        <v>0</v>
      </c>
      <c r="I27" s="1">
        <v>0</v>
      </c>
      <c r="J27" s="1">
        <v>1</v>
      </c>
      <c r="K27" s="1" t="s">
        <v>376</v>
      </c>
      <c r="L27" s="1">
        <v>-25686339.129999999</v>
      </c>
    </row>
  </sheetData>
  <autoFilter ref="A2:L27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f73023-26e0-4f86-81bd-30204ef49679" xsi:nil="true"/>
    <_Flow_SignoffStatus xmlns="54d2e7af-cec9-4cff-9fdc-0988a876e9af" xsi:nil="true"/>
    <lcf76f155ced4ddcb4097134ff3c332f xmlns="54d2e7af-cec9-4cff-9fdc-0988a876e9af">
      <Terms xmlns="http://schemas.microsoft.com/office/infopath/2007/PartnerControls"/>
    </lcf76f155ced4ddcb4097134ff3c332f>
    <Approver xmlns="54d2e7af-cec9-4cff-9fdc-0988a876e9af" xsi:nil="true"/>
  </documentManagement>
</p:properties>
</file>

<file path=customXml/item2.xml>��< ? x m l   v e r s i o n = " 1 . 0 "   e n c o d i n g = " U T F - 1 6 " ? > < G e m i n i   x m l n s = " h t t p : / / g e m i n i / p i v o t c u s t o m i z a t i o n / T a b l e X M L _ D B _ C o m u n i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 c o d B D A P < / s t r i n g > < / k e y > < v a l u e > < i n t > 1 0 0 < / i n t > < / v a l u e > < / i t e m > < i t e m > < k e y > < s t r i n g > R E G I O N E < / s t r i n g > < / k e y > < v a l u e > < i n t > 1 0 4 < / i n t > < / v a l u e > < / i t e m > < i t e m > < k e y > < s t r i n g > P R O V I N C I A < / s t r i n g > < / k e y > < v a l u e > < i n t > 1 1 4 < / i n t > < / v a l u e > < / i t e m > < i t e m > < k e y > < s t r i n g > C O M P A R T O < / s t r i n g > < / k e y > < v a l u e > < i n t > 1 2 2 < / i n t > < / v a l u e > < / i t e m > < i t e m > < k e y > < s t r i n g > E N T E < / s t r i n g > < / k e y > < v a l u e > < i n t > 7 5 < / i n t > < / v a l u e > < / i t e m > < i t e m > < k e y > < s t r i n g > P O P _ 2 0 2 1 < / s t r i n g > < / k e y > < v a l u e > < i n t > 1 0 7 < / i n t > < / v a l u e > < / i t e m > < i t e m > < k e y > < s t r i n g > 2 0 1 9 < / s t r i n g > < / k e y > < v a l u e > < i n t > 6 7 < / i n t > < / v a l u e > < / i t e m > < i t e m > < k e y > < s t r i n g > 2 0 2 0 < / s t r i n g > < / k e y > < v a l u e > < i n t > 6 7 < / i n t > < / v a l u e > < / i t e m > < i t e m > < k e y > < s t r i n g > 2 0 2 1 < / s t r i n g > < / k e y > < v a l u e > < i n t > 6 7 < / i n t > < / v a l u e > < / i t e m > < i t e m > < k e y > < s t r i n g > 2 0 2 2 < / s t r i n g > < / k e y > < v a l u e > < i n t > 6 7 < / i n t > < / v a l u e > < / i t e m > < i t e m > < k e y > < s t r i n g > I n v i o   R G S   2 7 . 1 2   -   A n n o   d i   r i f e r i m e n t o < / s t r i n g > < / k e y > < v a l u e > < i n t > 2 7 8 < / i n t > < / v a l u e > < / i t e m > < i t e m > < k e y > < s t r i n g > I n v i o   R G S   2 7 . 1 2   -   S 1 < / s t r i n g > < / k e y > < v a l u e > < i n t > 1 7 3 < / i n t > < / v a l u e > < / i t e m > < i t e m > < k e y > < s t r i n g > I n v i o   R G S   2 7 . 1 2   -   M 1 2 < / s t r i n g > < / k e y > < v a l u e > < i n t > 1 8 4 < / i n t > < / v a l u e > < / i t e m > < i t e m > < k e y > < s t r i n g > M o n t a n t e   1   p e r   t a g l i o < / s t r i n g > < / k e y > < v a l u e > < i n t > 1 7 3 < / i n t > < / v a l u e > < / i t e m > < i t e m > < k e y > < s t r i n g > T a g l i o _ 1   5 0 m l n < / s t r i n g > < / k e y > < v a l u e > < i n t > 1 3 5 < / i n t > < / v a l u e > < / i t e m > < i t e m > < k e y > < s t r i n g > T a g l i o _ 1   p r o   c a p i t e < / s t r i n g > < / k e y > < v a l u e > < i n t > 1 6 0 < / i n t > < / v a l u e > < / i t e m > < i t e m > < k e y > < s t r i n g > %   T 1   s u   m o n t a n t e   d i   n o r m a < / s t r i n g > < / k e y > < v a l u e > < i n t > 2 1 7 < / i n t > < / v a l u e > < / i t e m > < i t e m > < k e y > < s t r i n g > C o n c o r s o   n o m i n a l e   f i n a n z a   p u b b l i c a < / s t r i n g > < / k e y > < v a l u e > < i n t > 2 7 5 < / i n t > < / v a l u e > < / i t e m > < i t e m > < k e y > < s t r i n g > C o n c o r s o   e f f e t t i v o   f i n a n z a   p u b b l i c a < / s t r i n g > < / k e y > < v a l u e > < i n t > 2 6 6 < / i n t > < / v a l u e > < / i t e m > < i t e m > < k e y > < s t r i n g > F l g   c o n c o r s o   n o n   t o t a l m e n t e   n e t t i z z a t o < / s t r i n g > < / k e y > < v a l u e > < i n t > 2 9 3 < / i n t > < / v a l u e > < / i t e m > < i t e m > < k e y > < s t r i n g > M o n t a n t e   2   p e r   t a g l i o < / s t r i n g > < / k e y > < v a l u e > < i n t > 1 7 3 < / i n t > < / v a l u e > < / i t e m > < i t e m > < k e y > < s t r i n g > T a g l i o _ 2   5 0 m l n   p r e   s o g l i a   m a x < / s t r i n g > < / k e y > < v a l u e > < i n t > 2 3 5 < / i n t > < / v a l u e > < / i t e m > < i t e m > < k e y > < s t r i n g > T a g l i o _ 2   p r e   s o g l i a   p r o c a p < / s t r i n g > < / k e y > < v a l u e > < i n t > 2 0 9 < / i n t > < / v a l u e > < / i t e m > < i t e m > < k e y > < s t r i n g > F l a g   2   b e n e f i c i a r i   s o g l i a   m a x < / s t r i n g > < / k e y > < v a l u e > < i n t > 2 2 0 < / i n t > < / v a l u e > < / i t e m > < i t e m > < k e y > < s t r i n g > T a g l i o   2   b e n e f i c i a r i   s o g l i a   m a x < / s t r i n g > < / k e y > < v a l u e > < i n t > 2 3 2 < / i n t > < / v a l u e > < / i t e m > < i t e m > < k e y > < s t r i n g > F l a g   2   f i n a n z i a t o r i   s o g l i a   m a x < / s t r i n g > < / k e y > < v a l u e > < i n t > 2 2 5 < / i n t > < / v a l u e > < / i t e m > < i t e m > < k e y > < s t r i n g > T a g l i o   2   f i n a n z i a t o r i   s o g l i a   m a x < / s t r i n g > < / k e y > < v a l u e > < i n t > 2 3 7 < / i n t > < / v a l u e > < / i t e m > < i t e m > < k e y > < s t r i n g > T a g l i o _ 2   5 0 m l n < / s t r i n g > < / k e y > < v a l u e > < i n t > 1 3 5 < / i n t > < / v a l u e > < / i t e m > < i t e m > < k e y > < s t r i n g > T a g l i o _ 2   p r o   c a p i t e < / s t r i n g > < / k e y > < v a l u e > < i n t > 1 6 0 < / i n t > < / v a l u e > < / i t e m > < i t e m > < k e y > < s t r i n g > %   T 2   s u   m o n t a n t e   d i   n o r m a < / s t r i n g > < / k e y > < v a l u e > < i n t > 2 1 7 < / i n t > < / v a l u e > < / i t e m > < i t e m > < k e y > < s t r i n g > M o n t a n t e   3   p e r   t a g l i o < / s t r i n g > < / k e y > < v a l u e > < i n t > 1 7 3 < / i n t > < / v a l u e > < / i t e m > < i t e m > < k e y > < s t r i n g > T a g l i o _ 3   5 0 m l n   p r e   s o g l i a   m a x < / s t r i n g > < / k e y > < v a l u e > < i n t > 2 3 5 < / i n t > < / v a l u e > < / i t e m > < i t e m > < k e y > < s t r i n g > T a g l i o _ 3   p r e   s o g l i a   p r o c a p < / s t r i n g > < / k e y > < v a l u e > < i n t > 2 0 9 < / i n t > < / v a l u e > < / i t e m > < i t e m > < k e y > < s t r i n g > F l a g   3   b e n e f i c i a r i   s o g l i a   m a x < / s t r i n g > < / k e y > < v a l u e > < i n t > 2 2 0 < / i n t > < / v a l u e > < / i t e m > < i t e m > < k e y > < s t r i n g > T a g l i o   3   b e n e f i c i a r i   s o g l i a   m a x < / s t r i n g > < / k e y > < v a l u e > < i n t > 2 3 2 < / i n t > < / v a l u e > < / i t e m > < i t e m > < k e y > < s t r i n g > F l a g   3   f i n a n z i a t o r i   s o g l i a   m a x < / s t r i n g > < / k e y > < v a l u e > < i n t > 2 2 5 < / i n t > < / v a l u e > < / i t e m > < i t e m > < k e y > < s t r i n g > T a g l i o   3   f i n a n z i a t o r i   s o g l i a   m a x < / s t r i n g > < / k e y > < v a l u e > < i n t > 2 3 7 < / i n t > < / v a l u e > < / i t e m > < i t e m > < k e y > < s t r i n g > T a g l i o _ 3   5 0 m l n < / s t r i n g > < / k e y > < v a l u e > < i n t > 1 3 5 < / i n t > < / v a l u e > < / i t e m > < i t e m > < k e y > < s t r i n g > T a g l i o _ 3   p r o   c a p i t e < / s t r i n g > < / k e y > < v a l u e > < i n t > 1 6 0 < / i n t > < / v a l u e > < / i t e m > < i t e m > < k e y > < s t r i n g > %   T 3   s u   m o n t a n t e   d i   n o r m a < / s t r i n g > < / k e y > < v a l u e > < i n t > 2 1 7 < / i n t > < / v a l u e > < / i t e m > < i t e m > < k e y > < s t r i n g > M o n t a n t e   4   p e r   t a g l i o < / s t r i n g > < / k e y > < v a l u e > < i n t > 1 7 3 < / i n t > < / v a l u e > < / i t e m > < i t e m > < k e y > < s t r i n g > T a g l i o _ 4   5 0 m l n   p r e   s o g l i a   m a x < / s t r i n g > < / k e y > < v a l u e > < i n t > 2 3 5 < / i n t > < / v a l u e > < / i t e m > < i t e m > < k e y > < s t r i n g > T a g l i o _ 4   p r e   s o g l i a   p r o c a p < / s t r i n g > < / k e y > < v a l u e > < i n t > 2 0 9 < / i n t > < / v a l u e > < / i t e m > < i t e m > < k e y > < s t r i n g > F l a g   4   b e n e f i c i a r i   s o g l i a   m a x < / s t r i n g > < / k e y > < v a l u e > < i n t > 2 2 0 < / i n t > < / v a l u e > < / i t e m > < i t e m > < k e y > < s t r i n g > T a g l i o   4   b e n e f i c i a r i   s o g l i a   m a x < / s t r i n g > < / k e y > < v a l u e > < i n t > 2 3 2 < / i n t > < / v a l u e > < / i t e m > < i t e m > < k e y > < s t r i n g > F l a g   4   f i n a n z i a t o r i   s o g l i a   m a x < / s t r i n g > < / k e y > < v a l u e > < i n t > 2 2 5 < / i n t > < / v a l u e > < / i t e m > < i t e m > < k e y > < s t r i n g > T a g l i o   4   f i n a n z i a t o r i   s o g l i a   m a x < / s t r i n g > < / k e y > < v a l u e > < i n t > 2 3 7 < / i n t > < / v a l u e > < / i t e m > < i t e m > < k e y > < s t r i n g > T a g l i o _ 4   5 0 m l n < / s t r i n g > < / k e y > < v a l u e > < i n t > 1 3 5 < / i n t > < / v a l u e > < / i t e m > < i t e m > < k e y > < s t r i n g > T a g l i o _ 4   p r o   c a p i t e < / s t r i n g > < / k e y > < v a l u e > < i n t > 1 6 0 < / i n t > < / v a l u e > < / i t e m > < i t e m > < k e y > < s t r i n g > %   T 4   s u   m o n t a n t e   d i   n o r m a < / s t r i n g > < / k e y > < v a l u e > < i n t > 2 1 7 < / i n t > < / v a l u e > < / i t e m > < / C o l u m n W i d t h s > < C o l u m n D i s p l a y I n d e x > < i t e m > < k e y > < s t r i n g > c o d B D A P < / s t r i n g > < / k e y > < v a l u e > < i n t > 0 < / i n t > < / v a l u e > < / i t e m > < i t e m > < k e y > < s t r i n g > R E G I O N E < / s t r i n g > < / k e y > < v a l u e > < i n t > 1 < / i n t > < / v a l u e > < / i t e m > < i t e m > < k e y > < s t r i n g > P R O V I N C I A < / s t r i n g > < / k e y > < v a l u e > < i n t > 2 < / i n t > < / v a l u e > < / i t e m > < i t e m > < k e y > < s t r i n g > C O M P A R T O < / s t r i n g > < / k e y > < v a l u e > < i n t > 3 < / i n t > < / v a l u e > < / i t e m > < i t e m > < k e y > < s t r i n g > E N T E < / s t r i n g > < / k e y > < v a l u e > < i n t > 4 < / i n t > < / v a l u e > < / i t e m > < i t e m > < k e y > < s t r i n g > P O P _ 2 0 2 1 < / s t r i n g > < / k e y > < v a l u e > < i n t > 5 < / i n t > < / v a l u e > < / i t e m > < i t e m > < k e y > < s t r i n g > 2 0 1 9 < / s t r i n g > < / k e y > < v a l u e > < i n t > 6 < / i n t > < / v a l u e > < / i t e m > < i t e m > < k e y > < s t r i n g > 2 0 2 0 < / s t r i n g > < / k e y > < v a l u e > < i n t > 7 < / i n t > < / v a l u e > < / i t e m > < i t e m > < k e y > < s t r i n g > 2 0 2 1 < / s t r i n g > < / k e y > < v a l u e > < i n t > 8 < / i n t > < / v a l u e > < / i t e m > < i t e m > < k e y > < s t r i n g > 2 0 2 2 < / s t r i n g > < / k e y > < v a l u e > < i n t > 9 < / i n t > < / v a l u e > < / i t e m > < i t e m > < k e y > < s t r i n g > I n v i o   R G S   2 7 . 1 2   -   A n n o   d i   r i f e r i m e n t o < / s t r i n g > < / k e y > < v a l u e > < i n t > 1 0 < / i n t > < / v a l u e > < / i t e m > < i t e m > < k e y > < s t r i n g > I n v i o   R G S   2 7 . 1 2   -   S 1 < / s t r i n g > < / k e y > < v a l u e > < i n t > 1 1 < / i n t > < / v a l u e > < / i t e m > < i t e m > < k e y > < s t r i n g > I n v i o   R G S   2 7 . 1 2   -   M 1 2 < / s t r i n g > < / k e y > < v a l u e > < i n t > 1 2 < / i n t > < / v a l u e > < / i t e m > < i t e m > < k e y > < s t r i n g > M o n t a n t e   1   p e r   t a g l i o < / s t r i n g > < / k e y > < v a l u e > < i n t > 1 3 < / i n t > < / v a l u e > < / i t e m > < i t e m > < k e y > < s t r i n g > T a g l i o _ 1   5 0 m l n < / s t r i n g > < / k e y > < v a l u e > < i n t > 1 4 < / i n t > < / v a l u e > < / i t e m > < i t e m > < k e y > < s t r i n g > T a g l i o _ 1   p r o   c a p i t e < / s t r i n g > < / k e y > < v a l u e > < i n t > 1 5 < / i n t > < / v a l u e > < / i t e m > < i t e m > < k e y > < s t r i n g > %   T 1   s u   m o n t a n t e   d i   n o r m a < / s t r i n g > < / k e y > < v a l u e > < i n t > 1 6 < / i n t > < / v a l u e > < / i t e m > < i t e m > < k e y > < s t r i n g > C o n c o r s o   n o m i n a l e   f i n a n z a   p u b b l i c a < / s t r i n g > < / k e y > < v a l u e > < i n t > 1 7 < / i n t > < / v a l u e > < / i t e m > < i t e m > < k e y > < s t r i n g > C o n c o r s o   e f f e t t i v o   f i n a n z a   p u b b l i c a < / s t r i n g > < / k e y > < v a l u e > < i n t > 1 8 < / i n t > < / v a l u e > < / i t e m > < i t e m > < k e y > < s t r i n g > F l g   c o n c o r s o   n o n   t o t a l m e n t e   n e t t i z z a t o < / s t r i n g > < / k e y > < v a l u e > < i n t > 1 9 < / i n t > < / v a l u e > < / i t e m > < i t e m > < k e y > < s t r i n g > M o n t a n t e   2   p e r   t a g l i o < / s t r i n g > < / k e y > < v a l u e > < i n t > 2 0 < / i n t > < / v a l u e > < / i t e m > < i t e m > < k e y > < s t r i n g > T a g l i o _ 2   5 0 m l n   p r e   s o g l i a   m a x < / s t r i n g > < / k e y > < v a l u e > < i n t > 2 1 < / i n t > < / v a l u e > < / i t e m > < i t e m > < k e y > < s t r i n g > T a g l i o _ 2   p r e   s o g l i a   p r o c a p < / s t r i n g > < / k e y > < v a l u e > < i n t > 2 2 < / i n t > < / v a l u e > < / i t e m > < i t e m > < k e y > < s t r i n g > F l a g   2   b e n e f i c i a r i   s o g l i a   m a x < / s t r i n g > < / k e y > < v a l u e > < i n t > 2 3 < / i n t > < / v a l u e > < / i t e m > < i t e m > < k e y > < s t r i n g > T a g l i o   2   b e n e f i c i a r i   s o g l i a   m a x < / s t r i n g > < / k e y > < v a l u e > < i n t > 2 4 < / i n t > < / v a l u e > < / i t e m > < i t e m > < k e y > < s t r i n g > F l a g   2   f i n a n z i a t o r i   s o g l i a   m a x < / s t r i n g > < / k e y > < v a l u e > < i n t > 2 5 < / i n t > < / v a l u e > < / i t e m > < i t e m > < k e y > < s t r i n g > T a g l i o   2   f i n a n z i a t o r i   s o g l i a   m a x < / s t r i n g > < / k e y > < v a l u e > < i n t > 2 6 < / i n t > < / v a l u e > < / i t e m > < i t e m > < k e y > < s t r i n g > T a g l i o _ 2   5 0 m l n < / s t r i n g > < / k e y > < v a l u e > < i n t > 2 7 < / i n t > < / v a l u e > < / i t e m > < i t e m > < k e y > < s t r i n g > T a g l i o _ 2   p r o   c a p i t e < / s t r i n g > < / k e y > < v a l u e > < i n t > 2 8 < / i n t > < / v a l u e > < / i t e m > < i t e m > < k e y > < s t r i n g > %   T 2   s u   m o n t a n t e   d i   n o r m a < / s t r i n g > < / k e y > < v a l u e > < i n t > 2 9 < / i n t > < / v a l u e > < / i t e m > < i t e m > < k e y > < s t r i n g > M o n t a n t e   3   p e r   t a g l i o < / s t r i n g > < / k e y > < v a l u e > < i n t > 3 0 < / i n t > < / v a l u e > < / i t e m > < i t e m > < k e y > < s t r i n g > T a g l i o _ 3   5 0 m l n   p r e   s o g l i a   m a x < / s t r i n g > < / k e y > < v a l u e > < i n t > 3 1 < / i n t > < / v a l u e > < / i t e m > < i t e m > < k e y > < s t r i n g > T a g l i o _ 3   p r e   s o g l i a   p r o c a p < / s t r i n g > < / k e y > < v a l u e > < i n t > 3 2 < / i n t > < / v a l u e > < / i t e m > < i t e m > < k e y > < s t r i n g > F l a g   3   b e n e f i c i a r i   s o g l i a   m a x < / s t r i n g > < / k e y > < v a l u e > < i n t > 3 3 < / i n t > < / v a l u e > < / i t e m > < i t e m > < k e y > < s t r i n g > T a g l i o   3   b e n e f i c i a r i   s o g l i a   m a x < / s t r i n g > < / k e y > < v a l u e > < i n t > 3 4 < / i n t > < / v a l u e > < / i t e m > < i t e m > < k e y > < s t r i n g > F l a g   3   f i n a n z i a t o r i   s o g l i a   m a x < / s t r i n g > < / k e y > < v a l u e > < i n t > 3 5 < / i n t > < / v a l u e > < / i t e m > < i t e m > < k e y > < s t r i n g > T a g l i o   3   f i n a n z i a t o r i   s o g l i a   m a x < / s t r i n g > < / k e y > < v a l u e > < i n t > 3 6 < / i n t > < / v a l u e > < / i t e m > < i t e m > < k e y > < s t r i n g > T a g l i o _ 3   5 0 m l n < / s t r i n g > < / k e y > < v a l u e > < i n t > 3 7 < / i n t > < / v a l u e > < / i t e m > < i t e m > < k e y > < s t r i n g > T a g l i o _ 3   p r o   c a p i t e < / s t r i n g > < / k e y > < v a l u e > < i n t > 3 8 < / i n t > < / v a l u e > < / i t e m > < i t e m > < k e y > < s t r i n g > %   T 3   s u   m o n t a n t e   d i   n o r m a < / s t r i n g > < / k e y > < v a l u e > < i n t > 3 9 < / i n t > < / v a l u e > < / i t e m > < i t e m > < k e y > < s t r i n g > M o n t a n t e   4   p e r   t a g l i o < / s t r i n g > < / k e y > < v a l u e > < i n t > 4 0 < / i n t > < / v a l u e > < / i t e m > < i t e m > < k e y > < s t r i n g > T a g l i o _ 4   5 0 m l n   p r e   s o g l i a   m a x < / s t r i n g > < / k e y > < v a l u e > < i n t > 4 1 < / i n t > < / v a l u e > < / i t e m > < i t e m > < k e y > < s t r i n g > T a g l i o _ 4   p r e   s o g l i a   p r o c a p < / s t r i n g > < / k e y > < v a l u e > < i n t > 4 2 < / i n t > < / v a l u e > < / i t e m > < i t e m > < k e y > < s t r i n g > F l a g   4   b e n e f i c i a r i   s o g l i a   m a x < / s t r i n g > < / k e y > < v a l u e > < i n t > 4 3 < / i n t > < / v a l u e > < / i t e m > < i t e m > < k e y > < s t r i n g > T a g l i o   4   b e n e f i c i a r i   s o g l i a   m a x < / s t r i n g > < / k e y > < v a l u e > < i n t > 4 4 < / i n t > < / v a l u e > < / i t e m > < i t e m > < k e y > < s t r i n g > F l a g   4   f i n a n z i a t o r i   s o g l i a   m a x < / s t r i n g > < / k e y > < v a l u e > < i n t > 4 5 < / i n t > < / v a l u e > < / i t e m > < i t e m > < k e y > < s t r i n g > T a g l i o   4   f i n a n z i a t o r i   s o g l i a   m a x < / s t r i n g > < / k e y > < v a l u e > < i n t > 4 6 < / i n t > < / v a l u e > < / i t e m > < i t e m > < k e y > < s t r i n g > T a g l i o _ 4   5 0 m l n < / s t r i n g > < / k e y > < v a l u e > < i n t > 4 7 < / i n t > < / v a l u e > < / i t e m > < i t e m > < k e y > < s t r i n g > T a g l i o _ 4   p r o   c a p i t e < / s t r i n g > < / k e y > < v a l u e > < i n t > 4 8 < / i n t > < / v a l u e > < / i t e m > < i t e m > < k e y > < s t r i n g > %   T 4   s u   m o n t a n t e   d i   n o r m a < / s t r i n g > < / k e y > < v a l u e > < i n t > 4 9 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BE55B90ED3E2478F7360B536C5EBE1" ma:contentTypeVersion="17" ma:contentTypeDescription="Creare un nuovo documento." ma:contentTypeScope="" ma:versionID="439dda8b838a2a0d6daffee2a7f87af8">
  <xsd:schema xmlns:xsd="http://www.w3.org/2001/XMLSchema" xmlns:xs="http://www.w3.org/2001/XMLSchema" xmlns:p="http://schemas.microsoft.com/office/2006/metadata/properties" xmlns:ns2="10f73023-26e0-4f86-81bd-30204ef49679" xmlns:ns3="54d2e7af-cec9-4cff-9fdc-0988a876e9af" targetNamespace="http://schemas.microsoft.com/office/2006/metadata/properties" ma:root="true" ma:fieldsID="cceeee203e7a53be34af90932f226d08" ns2:_="" ns3:_="">
    <xsd:import namespace="10f73023-26e0-4f86-81bd-30204ef49679"/>
    <xsd:import namespace="54d2e7af-cec9-4cff-9fdc-0988a876e9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Approver" minOccurs="0"/>
                <xsd:element ref="ns3:_Flow_SignoffStatu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73023-26e0-4f86-81bd-30204ef4967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de38cac-1d4e-4863-9ca7-0b5623af6692}" ma:internalName="TaxCatchAll" ma:showField="CatchAllData" ma:web="10f73023-26e0-4f86-81bd-30204ef496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2e7af-cec9-4cff-9fdc-0988a876e9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pprover" ma:index="13" nillable="true" ma:displayName="Approver" ma:format="Dropdown" ma:internalName="Approver">
      <xsd:simpleType>
        <xsd:restriction base="dms:Text">
          <xsd:maxLength value="255"/>
        </xsd:restriction>
      </xsd:simpleType>
    </xsd:element>
    <xsd:element name="_Flow_SignoffStatus" ma:index="14" nillable="true" ma:displayName="Stato consenso" ma:internalName="Stato_x0020_consenso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5cef147c-0240-47bf-9996-b7454b3232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s q m i d = " b a 7 e 8 8 6 9 - 5 c f 4 - 4 0 b d - b 4 4 2 - 3 0 c f c c c f d e 1 1 "   x m l n s = " h t t p : / / s c h e m a s . m i c r o s o f t . c o m / D a t a M a s h u p " > A A A A A B U D A A B Q S w M E F A A C A A g A B V x F W O a b v m K l A A A A 9 g A A A B I A H A B D b 2 5 m a W c v U G F j a 2 F n Z S 5 4 b W w g o h g A K K A U A A A A A A A A A A A A A A A A A A A A A A A A A A A A h Y 8 x D o I w G I W v Q r r T l p q o I T 9 l c D K R x E R j X J t S o Q G K o c V y N w e P 5 B X E K O r m + L 7 3 D e / d r z d I h 6 Y O L q q z u j U J i j B F g T K y z b U p E t S 7 U 7 h E K Y e t k J U o V D D K x s a D z R N U O n e O C f H e Y z / D b V c Q R m l E j t l m J 0 v V C P S R 9 X 8 5 1 M Y 6 Y a R C H A 6 v M Z z h i M 0 x Y w t M g U w Q M m 2 + A h v 3 P t s f C K u + d n 2 n u H b h e g 9 k i k D e H / g D U E s D B B Q A A g A I A A V c R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X E V Y K I p H u A 4 A A A A R A A A A E w A c A E Z v c m 1 1 b G F z L 1 N l Y 3 R p b 2 4 x L m 0 g o h g A K K A U A A A A A A A A A A A A A A A A A A A A A A A A A A A A K 0 5 N L s n M z 1 M I h t C G 1 g B Q S w E C L Q A U A A I A C A A F X E V Y 5 p u + Y q U A A A D 2 A A A A E g A A A A A A A A A A A A A A A A A A A A A A Q 2 9 u Z m l n L 1 B h Y 2 t h Z 2 U u e G 1 s U E s B A i 0 A F A A C A A g A B V x F W A / K 6 a u k A A A A 6 Q A A A B M A A A A A A A A A A A A A A A A A 8 Q A A A F t D b 2 5 0 Z W 5 0 X 1 R 5 c G V z X S 5 4 b W x Q S w E C L Q A U A A I A C A A F X E V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8 U 8 f y g G Q k S O 9 X w 2 f J Y B c w A A A A A C A A A A A A A Q Z g A A A A E A A C A A A A D M L S + z 2 u e / Q X N j a W l t j K m L Y B B B V m n O l N N H d B n 3 7 K A z G A A A A A A O g A A A A A I A A C A A A A D u d 9 B C U 1 O h b p N D G y W z 2 x Q c F 6 J b n H f W g X c X v r D a M u C K + V A A A A C Q G x o p o i M K 5 y j h y 1 5 U U G y h M H f 7 g i p E P 6 S G Y U U L 1 K r O o 0 B w S q f b D S g 0 j h D 8 Z 0 G S s N e 8 A h Z K 0 E 1 W Z L p P U W N G b X c A V K H N i N O 0 J S 9 f B L 9 k Q R X l F E A A A A C S 3 I W P 3 E P A P 0 V i x H 6 Y C Y l 6 j S 9 p t E w 7 D X q o B 6 h y M f W j r r o 0 V o y G W 2 / 4 G S + 4 H F X Z a f 8 q v 1 J w r M H D x i E v 1 O F f f z O V < / D a t a M a s h u p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 D B _ C o m u n i 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 D B _ C o m u n i 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 C o l u m n s \ c o d B D A P 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 C o l u m n s \ P R O V I N C I A 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 C o l u m n s \ C O M P A R T O 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 C o l u m n s \ P O P _ 2 0 2 1 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 C o l u m n s \ 2 0 1 9 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 C o l u m n s \ 2 0 2 0 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 C o l u m n s \ I n v i o   R G S   2 7 . 1 2   -   A n n o   d i   r i f e r i m e n t o 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 C o l u m n s \ I n v i o   R G S   2 7 . 1 2   -   S 1 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 C o l u m n s \ I n v i o   R G S   2 7 . 1 2   -   M 1 2 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 C o l u m n s \ M o n t a n t e   1   p e r   t a g l i o 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 C o l u m n s \ T a g l i o _ 1   5 0 m l n 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 C o l u m n s \ T a g l i o _ 1   p r o   c a p i t e 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 C o l u m n s \ %   T 1   s u   m o n t a n t e   d i   n o r m a 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 C o l u m n s \ C o n c o r s o   n o m i n a l e   f i n a n z a   p u b b l i c a 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 C o l u m n s \ C o n c o r s o   e f f e t t i v o   f i n a n z a   p u b b l i c a 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 C o l u m n s \ F l g   c o n c o r s o   n o n   t o t a l m e n t e   n e t t i z z a t o 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 C o l u m n s \ M o n t a n t e   2   p e r   t a g l i o 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 C o l u m n s \ T a g l i o _ 2   5 0 m l n   p r e 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 C o l u m n s \ T a g l i o _ 2   p r e   s o g l i a   p r o c a p 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 2 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 2 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 2 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 2 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 C o l u m n s \ T a g l i o _ 2   5 0 m l n 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 C o l u m n s \ T a g l i o _ 2   p r o   c a p i t e 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 C o l u m n s \ %   T 2   s u   m o n t a n t e   d i   n o r m a 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 C o l u m n s \ M o n t a n t e   3   p e r   t a g l i o 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 C o l u m n s \ T a g l i o _ 3   5 0 m l n   p r e 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 C o l u m n s \ T a g l i o _ 3   p r e   s o g l i a   p r o c a p 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 3 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 3 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 3 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 3 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 C o l u m n s \ T a g l i o _ 3   5 0 m l n 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 C o l u m n s \ T a g l i o _ 3   p r o   c a p i t e 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 C o l u m n s \ %   T 3   s u   m o n t a n t e   d i   n o r m a 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 C o l u m n s \ M o n t a n t e   4   p e r   t a g l i o 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 C o l u m n s \ T a g l i o _ 4   5 0 m l n   p r e 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 C o l u m n s \ T a g l i o _ 4   p r e   s o g l i a   p r o c a p 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 4 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 4   b e n e f i c i a r i 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 C o l u m n s \ F l a g   4 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  4   f i n a n z i a t o r i   s o g l i a   m a x 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 C o l u m n s \ T a g l i o _ 4   5 0 m l n 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 C o l u m n s \ T a g l i o _ 4   p r o   c a p i t e 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 C o l u m n s \ %   T 4   s u   m o n t a n t e   d i   n o r m a 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 2 1 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861B95E2-B722-49E6-9678-890AD97FE87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54d2e7af-cec9-4cff-9fdc-0988a876e9af"/>
    <ds:schemaRef ds:uri="http://purl.org/dc/elements/1.1/"/>
    <ds:schemaRef ds:uri="http://schemas.openxmlformats.org/package/2006/metadata/core-properties"/>
    <ds:schemaRef ds:uri="10f73023-26e0-4f86-81bd-30204ef49679"/>
  </ds:schemaRefs>
</ds:datastoreItem>
</file>

<file path=customXml/itemProps2.xml><?xml version="1.0" encoding="utf-8"?>
<ds:datastoreItem xmlns:ds="http://schemas.openxmlformats.org/officeDocument/2006/customXml" ds:itemID="{B51EB4B4-8567-44E7-8C43-97F204DBC626}">
  <ds:schemaRefs>
    <ds:schemaRef ds:uri="http://gemini/pivotcustomization/TableXML_DB_Comuni"/>
  </ds:schemaRefs>
</ds:datastoreItem>
</file>

<file path=customXml/itemProps3.xml><?xml version="1.0" encoding="utf-8"?>
<ds:datastoreItem xmlns:ds="http://schemas.openxmlformats.org/officeDocument/2006/customXml" ds:itemID="{F81BFEB0-4981-4D3E-B5B2-E0208CB36E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C845EC-6AFF-4C76-A180-18040565B5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f73023-26e0-4f86-81bd-30204ef49679"/>
    <ds:schemaRef ds:uri="54d2e7af-cec9-4cff-9fdc-0988a876e9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ED53666E-500C-4CB2-B0FC-8DC0409BFF26}">
  <ds:schemaRefs>
    <ds:schemaRef ds:uri="http://schemas.microsoft.com/DataMashup"/>
  </ds:schemaRefs>
</ds:datastoreItem>
</file>

<file path=customXml/itemProps6.xml><?xml version="1.0" encoding="utf-8"?>
<ds:datastoreItem xmlns:ds="http://schemas.openxmlformats.org/officeDocument/2006/customXml" ds:itemID="{72431CDB-82DF-4478-BC08-E11C70A21F43}">
  <ds:schemaRefs>
    <ds:schemaRef ds:uri="http://gemini/pivotcustomization/TableWidget"/>
  </ds:schemaRefs>
</ds:datastoreItem>
</file>

<file path=customXml/itemProps7.xml><?xml version="1.0" encoding="utf-8"?>
<ds:datastoreItem xmlns:ds="http://schemas.openxmlformats.org/officeDocument/2006/customXml" ds:itemID="{66032A4D-D287-411F-B044-54BCD7F5B882}">
  <ds:schemaRefs>
    <ds:schemaRef ds:uri="http://gemini/pivotcustomization/FormulaBarStat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Dataset</vt:lpstr>
      <vt:lpstr>concorso rettifiche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2024-01-16T00:12:18Z</dcterms:created>
  <dcterms:modified xsi:type="dcterms:W3CDTF">2024-06-10T12:16:57Z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0x010100F2BE55B90ED3E2478F7360B536C5EBE1</vt:lpwstr>
  </property>
  <property fmtid="{D5CDD505-2E9C-101B-9397-08002B2CF9AE}" pid="3" name="MediaServiceImageTags">
    <vt:lpwstr/>
  </property>
</Properties>
</file>